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theme/theme1.xml" ContentType="application/vnd.openxmlformats-officedocument.theme+xml"/>
  <Override PartName="/xl/connections.xml" ContentType="application/vnd.openxmlformats-officedocument.spreadsheetml.connections+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tables/table1.xml" ContentType="application/vnd.openxmlformats-officedocument.spreadsheetml.table+xml"/>
  <Override PartName="/xl/tables/table2.xml" ContentType="application/vnd.openxmlformats-officedocument.spreadsheetml.table+xml"/>
  <Override PartName="/xl/tables/table3.xml" ContentType="application/vnd.openxmlformats-officedocument.spreadsheetml.table+xml"/>
  <Override PartName="/xl/comments1.xml" ContentType="application/vnd.openxmlformats-officedocument.spreadsheetml.comments+xml"/>
  <Override PartName="/xl/drawings/drawing2.xml" ContentType="application/vnd.openxmlformats-officedocument.drawing+xml"/>
  <Override PartName="/xl/tables/table4.xml" ContentType="application/vnd.openxmlformats-officedocument.spreadsheetml.table+xml"/>
  <Override PartName="/xl/tables/table5.xml" ContentType="application/vnd.openxmlformats-officedocument.spreadsheetml.table+xml"/>
  <Override PartName="/xl/drawings/drawing3.xml" ContentType="application/vnd.openxmlformats-officedocument.drawing+xml"/>
  <Override PartName="/xl/tables/table6.xml" ContentType="application/vnd.openxmlformats-officedocument.spreadsheetml.table+xml"/>
  <Override PartName="/xl/tables/table7.xml" ContentType="application/vnd.openxmlformats-officedocument.spreadsheetml.table+xml"/>
  <Override PartName="/xl/tables/table8.xml" ContentType="application/vnd.openxmlformats-officedocument.spreadsheetml.table+xml"/>
  <Override PartName="/xl/tables/table9.xml" ContentType="application/vnd.openxmlformats-officedocument.spreadsheetml.table+xml"/>
  <Override PartName="/xl/tables/table10.xml" ContentType="application/vnd.openxmlformats-officedocument.spreadsheetml.table+xml"/>
  <Override PartName="/xl/tables/table11.xml" ContentType="application/vnd.openxmlformats-officedocument.spreadsheetml.table+xml"/>
  <Override PartName="/xl/tables/table12.xml" ContentType="application/vnd.openxmlformats-officedocument.spreadsheetml.table+xml"/>
  <Override PartName="/xl/tables/table13.xml" ContentType="application/vnd.openxmlformats-officedocument.spreadsheetml.table+xml"/>
  <Override PartName="/xl/tables/table14.xml" ContentType="application/vnd.openxmlformats-officedocument.spreadsheetml.table+xml"/>
  <Override PartName="/xl/tables/table15.xml" ContentType="application/vnd.openxmlformats-officedocument.spreadsheetml.table+xml"/>
  <Override PartName="/xl/tables/table16.xml" ContentType="application/vnd.openxmlformats-officedocument.spreadsheetml.table+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customXml/itemProps4.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725"/>
  <workbookPr codeName="ThisWorkbook" defaultThemeVersion="166925"/>
  <mc:AlternateContent xmlns:mc="http://schemas.openxmlformats.org/markup-compatibility/2006">
    <mc:Choice Requires="x15">
      <x15ac:absPath xmlns:x15ac="http://schemas.microsoft.com/office/spreadsheetml/2010/11/ac" url="C:\UNICEF\Spot check\SP 2026\DRSP Itasy\"/>
    </mc:Choice>
  </mc:AlternateContent>
  <xr:revisionPtr revIDLastSave="0" documentId="13_ncr:1_{CF0403E2-8E1B-4CF0-BC85-301AA4FA7C85}" xr6:coauthVersionLast="47" xr6:coauthVersionMax="47" xr10:uidLastSave="{00000000-0000-0000-0000-000000000000}"/>
  <bookViews>
    <workbookView xWindow="-108" yWindow="-108" windowWidth="23256" windowHeight="12456" xr2:uid="{BE9E1E00-0B85-4844-B1E3-229A610793B1}"/>
  </bookViews>
  <sheets>
    <sheet name="Introduction" sheetId="13" r:id="rId1"/>
    <sheet name="1-Présentation" sheetId="9" r:id="rId2"/>
    <sheet name="2-Contribution économique" sheetId="14" r:id="rId3"/>
    <sheet name="3-Liste des entités et projets" sheetId="12" r:id="rId4"/>
    <sheet name="4-Recettes extractives -compl.-" sheetId="4" r:id="rId5"/>
    <sheet name="5-Recettes gouv.(ent.+proj)" sheetId="11" r:id="rId6"/>
    <sheet name="Listes" sheetId="10" r:id="rId7"/>
  </sheets>
  <externalReferences>
    <externalReference r:id="rId8"/>
    <externalReference r:id="rId9"/>
    <externalReference r:id="rId10"/>
  </externalReferences>
  <definedNames>
    <definedName name="Agency_type">#REF!</definedName>
    <definedName name="Commodities_list" localSheetId="2">'2-Contribution économique'!#REF!</definedName>
    <definedName name="Commodities_list">Table5_Commodities_list[Description produit SH]</definedName>
    <definedName name="Commodity_names">#REF!</definedName>
    <definedName name="Companies_list" localSheetId="2">'2-Contribution économique'!#REF!</definedName>
    <definedName name="Companies_list">Companies[Nom complet de l’entreprise]</definedName>
    <definedName name="Countries_list">#REF!</definedName>
    <definedName name="Currency_code_list">#REF!</definedName>
    <definedName name="Fiabilité">Government_entity_type17[Type de réponse]</definedName>
    <definedName name="GFS_list" localSheetId="2">'2-Contribution économique'!#REF!</definedName>
    <definedName name="GFS_list">Table6_GFS_codes_classification[Combiné]</definedName>
    <definedName name="Government_entities_list" localSheetId="2">'2-Contribution économique'!#REF!</definedName>
    <definedName name="Government_entities_list">Government_agencies[Nom complet de l’entité]</definedName>
    <definedName name="ODJFOIDUHUDF">[1]!Government_agencies[Nom complet de l’entité]</definedName>
    <definedName name="_xlnm.Print_Area" localSheetId="1">'1-Présentation'!$C$2:$G$41</definedName>
    <definedName name="_xlnm.Print_Area" localSheetId="3">'3-Liste des entités et projets'!$A$1:$Q$69</definedName>
    <definedName name="_xlnm.Print_Area" localSheetId="0">Introduction!$C$2:$J$39</definedName>
    <definedName name="Project_phases_list" localSheetId="2">'2-Contribution économique'!#REF!</definedName>
    <definedName name="Project_phases_list">Table12[Phases de projet]</definedName>
    <definedName name="Projectname" localSheetId="2">'2-Contribution économique'!#REF!</definedName>
    <definedName name="Projectname">Companies15[Nom complet de projet]</definedName>
    <definedName name="Reliability">#REF!</definedName>
    <definedName name="Reporting_options_list">#REF!</definedName>
    <definedName name="Revenue_stream_list" localSheetId="2">'2-Contribution économique'!#REF!</definedName>
    <definedName name="Revenue_stream_list">Government_revenues_table[Nom de flux de revenus]</definedName>
    <definedName name="Sector_list" localSheetId="2">'2-Contribution économique'!#REF!</definedName>
    <definedName name="Sector_list">Table7_sectors[Secteur(s)]</definedName>
    <definedName name="Simple_options_list" localSheetId="2">'2-Contribution économique'!#REF!</definedName>
    <definedName name="Simple_options_list">Table2_Simple_options[Liste]</definedName>
    <definedName name="Total_reconciled">#REF!</definedName>
    <definedName name="Total_revenues">#REF!</definedName>
    <definedName name="What_is_GFS?">'4-Recettes extractives -compl.-'!$N$21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4" i="12" l="1"/>
  <c r="H25" i="12"/>
  <c r="M35" i="12"/>
  <c r="M36" i="12"/>
  <c r="M37" i="12"/>
  <c r="M38" i="12"/>
  <c r="M39" i="12"/>
  <c r="M40" i="12"/>
  <c r="M41" i="12"/>
  <c r="M42" i="12"/>
  <c r="M43" i="12"/>
  <c r="M44" i="12"/>
  <c r="M45" i="12"/>
  <c r="M46" i="12"/>
  <c r="H18" i="12"/>
  <c r="J48" i="4"/>
  <c r="J46" i="4"/>
  <c r="J259" i="11"/>
  <c r="J257" i="11"/>
  <c r="B31" i="11"/>
  <c r="B32" i="11"/>
  <c r="B33" i="11"/>
  <c r="B34" i="11"/>
  <c r="B35" i="11"/>
  <c r="B36" i="11"/>
  <c r="B37" i="11"/>
  <c r="B38" i="11"/>
  <c r="B39" i="11"/>
  <c r="B40" i="11"/>
  <c r="B41" i="11"/>
  <c r="B42" i="11"/>
  <c r="B43" i="11"/>
  <c r="B44" i="11"/>
  <c r="B45" i="11"/>
  <c r="B46" i="11"/>
  <c r="B47" i="11"/>
  <c r="B48" i="11"/>
  <c r="B49" i="11"/>
  <c r="B50" i="11"/>
  <c r="B51" i="11"/>
  <c r="B52" i="11"/>
  <c r="B53" i="11"/>
  <c r="B54" i="11"/>
  <c r="B55" i="11"/>
  <c r="B56" i="11"/>
  <c r="B57" i="11"/>
  <c r="B58" i="11"/>
  <c r="B59" i="11"/>
  <c r="B60" i="11"/>
  <c r="B61" i="11"/>
  <c r="B62" i="11"/>
  <c r="B63" i="11"/>
  <c r="B64" i="11"/>
  <c r="B65" i="11"/>
  <c r="B66" i="11"/>
  <c r="B67" i="11"/>
  <c r="B68" i="11"/>
  <c r="B69" i="11"/>
  <c r="B70" i="11"/>
  <c r="B71" i="11"/>
  <c r="B72" i="11"/>
  <c r="B73" i="11"/>
  <c r="B74" i="11"/>
  <c r="B75" i="11"/>
  <c r="B76" i="11"/>
  <c r="B77" i="11"/>
  <c r="B78" i="11"/>
  <c r="B79" i="11"/>
  <c r="B80" i="11"/>
  <c r="B81" i="11"/>
  <c r="B82" i="11"/>
  <c r="B83" i="11"/>
  <c r="B84" i="11"/>
  <c r="B85" i="11"/>
  <c r="B86" i="11"/>
  <c r="B87" i="11"/>
  <c r="B88" i="11"/>
  <c r="B89" i="11"/>
  <c r="B90" i="11"/>
  <c r="B91" i="11"/>
  <c r="B92" i="11"/>
  <c r="B93" i="11"/>
  <c r="B94" i="11"/>
  <c r="B95" i="11"/>
  <c r="B96" i="11"/>
  <c r="B97" i="11"/>
  <c r="B98" i="11"/>
  <c r="B99" i="11"/>
  <c r="B100" i="11"/>
  <c r="B101" i="11"/>
  <c r="B102" i="11"/>
  <c r="B103" i="11"/>
  <c r="B104" i="11"/>
  <c r="B105" i="11"/>
  <c r="B106" i="11"/>
  <c r="B107" i="11"/>
  <c r="B108" i="11"/>
  <c r="B109" i="11"/>
  <c r="B110" i="11"/>
  <c r="B111" i="11"/>
  <c r="B112" i="11"/>
  <c r="B113" i="11"/>
  <c r="B114" i="11"/>
  <c r="B115" i="11"/>
  <c r="B116" i="11"/>
  <c r="B117" i="11"/>
  <c r="B118" i="11"/>
  <c r="B119" i="11"/>
  <c r="B120" i="11"/>
  <c r="B121" i="11"/>
  <c r="B122" i="11"/>
  <c r="B123" i="11"/>
  <c r="B124" i="11"/>
  <c r="B125" i="11"/>
  <c r="B126" i="11"/>
  <c r="B127" i="11"/>
  <c r="B128" i="11"/>
  <c r="B129" i="11"/>
  <c r="B130" i="11"/>
  <c r="B131" i="11"/>
  <c r="B132" i="11"/>
  <c r="B133" i="11"/>
  <c r="B134" i="11"/>
  <c r="B135" i="11"/>
  <c r="B136" i="11"/>
  <c r="B137" i="11"/>
  <c r="B138" i="11"/>
  <c r="B139" i="11"/>
  <c r="B140" i="11"/>
  <c r="B141" i="11"/>
  <c r="B142" i="11"/>
  <c r="B143" i="11"/>
  <c r="B144" i="11"/>
  <c r="B145" i="11"/>
  <c r="B146" i="11"/>
  <c r="B147" i="11"/>
  <c r="B148" i="11"/>
  <c r="B149" i="11"/>
  <c r="B150" i="11"/>
  <c r="B151" i="11"/>
  <c r="B152" i="11"/>
  <c r="B153" i="11"/>
  <c r="B154" i="11"/>
  <c r="B155" i="11"/>
  <c r="B156" i="11"/>
  <c r="B157" i="11"/>
  <c r="B158" i="11"/>
  <c r="B159" i="11"/>
  <c r="B160" i="11"/>
  <c r="B161" i="11"/>
  <c r="B162" i="11"/>
  <c r="B163" i="11"/>
  <c r="B164" i="11"/>
  <c r="B165" i="11"/>
  <c r="B166" i="11"/>
  <c r="B167" i="11"/>
  <c r="B168" i="11"/>
  <c r="B169" i="11"/>
  <c r="B170" i="11"/>
  <c r="B171" i="11"/>
  <c r="B172" i="11"/>
  <c r="B173" i="11"/>
  <c r="B174" i="11"/>
  <c r="B175" i="11"/>
  <c r="B176" i="11"/>
  <c r="B177" i="11"/>
  <c r="B178" i="11"/>
  <c r="B179" i="11"/>
  <c r="B180" i="11"/>
  <c r="B181" i="11"/>
  <c r="B182" i="11"/>
  <c r="B183" i="11"/>
  <c r="B184" i="11"/>
  <c r="B185" i="11"/>
  <c r="B186" i="11"/>
  <c r="B187" i="11"/>
  <c r="B188" i="11"/>
  <c r="B189" i="11"/>
  <c r="B190" i="11"/>
  <c r="B191" i="11"/>
  <c r="B192" i="11"/>
  <c r="B193" i="11"/>
  <c r="B194" i="11"/>
  <c r="B195" i="11"/>
  <c r="B196" i="11"/>
  <c r="B197" i="11"/>
  <c r="B198" i="11"/>
  <c r="B199" i="11"/>
  <c r="B200" i="11"/>
  <c r="B201" i="11"/>
  <c r="B202" i="11"/>
  <c r="B203" i="11"/>
  <c r="B204" i="11"/>
  <c r="B205" i="11"/>
  <c r="B206" i="11"/>
  <c r="B207" i="11"/>
  <c r="B208" i="11"/>
  <c r="B209" i="11"/>
  <c r="B210" i="11"/>
  <c r="B211" i="11"/>
  <c r="B212" i="11"/>
  <c r="B213" i="11"/>
  <c r="B214" i="11"/>
  <c r="B215" i="11"/>
  <c r="B216" i="11"/>
  <c r="B217" i="11"/>
  <c r="B218" i="11"/>
  <c r="B219" i="11"/>
  <c r="B220" i="11"/>
  <c r="B221" i="11"/>
  <c r="B222" i="11"/>
  <c r="B223" i="11"/>
  <c r="B224" i="11"/>
  <c r="B225" i="11"/>
  <c r="B226" i="11"/>
  <c r="B227" i="11"/>
  <c r="B228" i="11"/>
  <c r="B229" i="11"/>
  <c r="B230" i="11"/>
  <c r="B231" i="11"/>
  <c r="B232" i="11"/>
  <c r="B233" i="11"/>
  <c r="B234" i="11"/>
  <c r="B235" i="11"/>
  <c r="B236" i="11"/>
  <c r="B237" i="11"/>
  <c r="B238" i="11"/>
  <c r="B239" i="11"/>
  <c r="B240" i="11"/>
  <c r="B241" i="11"/>
  <c r="B242" i="11"/>
  <c r="B243" i="11"/>
  <c r="B244" i="11"/>
  <c r="B245" i="11"/>
  <c r="B246" i="11"/>
  <c r="B247" i="11"/>
  <c r="B248" i="11"/>
  <c r="B249" i="11"/>
  <c r="B250" i="11"/>
  <c r="B251" i="11"/>
  <c r="B252" i="11"/>
  <c r="B253" i="11"/>
  <c r="B254" i="11"/>
  <c r="H21" i="12"/>
  <c r="H22" i="12"/>
  <c r="H23" i="12"/>
  <c r="G5" i="13"/>
  <c r="H16" i="12"/>
  <c r="B16" i="11" l="1"/>
  <c r="B17" i="11"/>
  <c r="B18" i="11"/>
  <c r="B19" i="11"/>
  <c r="B20" i="11"/>
  <c r="B21" i="11"/>
  <c r="B22" i="11"/>
  <c r="B23" i="11"/>
  <c r="B24" i="11"/>
  <c r="B25" i="11"/>
  <c r="B26" i="11"/>
  <c r="B27" i="11"/>
  <c r="B28" i="11"/>
  <c r="B29" i="11"/>
  <c r="B30" i="11"/>
  <c r="B15" i="11"/>
  <c r="B255" i="11"/>
  <c r="H259" i="11"/>
  <c r="I48" i="4"/>
  <c r="B22" i="4"/>
  <c r="C22" i="4"/>
  <c r="D22" i="4"/>
  <c r="E22" i="4"/>
  <c r="B23" i="4"/>
  <c r="C23" i="4"/>
  <c r="D23" i="4"/>
  <c r="E23" i="4"/>
  <c r="B24" i="4"/>
  <c r="C24" i="4"/>
  <c r="D24" i="4"/>
  <c r="E24" i="4"/>
  <c r="B25" i="4"/>
  <c r="C25" i="4"/>
  <c r="D25" i="4"/>
  <c r="E25" i="4"/>
  <c r="B26" i="4"/>
  <c r="C26" i="4"/>
  <c r="D26" i="4"/>
  <c r="E26" i="4"/>
  <c r="B27" i="4"/>
  <c r="C27" i="4"/>
  <c r="D27" i="4"/>
  <c r="E27" i="4"/>
  <c r="B28" i="4"/>
  <c r="C28" i="4"/>
  <c r="D28" i="4"/>
  <c r="E28" i="4"/>
  <c r="B29" i="4"/>
  <c r="C29" i="4"/>
  <c r="D29" i="4"/>
  <c r="E29" i="4"/>
  <c r="B30" i="4"/>
  <c r="C30" i="4"/>
  <c r="D30" i="4"/>
  <c r="E30" i="4"/>
  <c r="B31" i="4"/>
  <c r="C31" i="4"/>
  <c r="D31" i="4"/>
  <c r="E31" i="4"/>
  <c r="B32" i="4"/>
  <c r="C32" i="4"/>
  <c r="D32" i="4"/>
  <c r="E32" i="4"/>
  <c r="B33" i="4"/>
  <c r="C33" i="4"/>
  <c r="D33" i="4"/>
  <c r="E33" i="4"/>
  <c r="B34" i="4"/>
  <c r="C34" i="4"/>
  <c r="D34" i="4"/>
  <c r="E34" i="4"/>
  <c r="B35" i="4"/>
  <c r="C35" i="4"/>
  <c r="D35" i="4"/>
  <c r="E35" i="4"/>
  <c r="B36" i="4"/>
  <c r="C36" i="4"/>
  <c r="D36" i="4"/>
  <c r="E36" i="4"/>
  <c r="B37" i="4"/>
  <c r="C37" i="4"/>
  <c r="D37" i="4"/>
  <c r="E37" i="4"/>
  <c r="B38" i="4"/>
  <c r="C38" i="4"/>
  <c r="D38" i="4"/>
  <c r="E38" i="4"/>
  <c r="B39" i="4"/>
  <c r="C39" i="4"/>
  <c r="D39" i="4"/>
  <c r="E39" i="4"/>
  <c r="B40" i="4"/>
  <c r="C40" i="4"/>
  <c r="D40" i="4"/>
  <c r="E40" i="4"/>
  <c r="B41" i="4"/>
  <c r="C41" i="4"/>
  <c r="D41" i="4"/>
  <c r="E41" i="4"/>
  <c r="B42" i="4"/>
  <c r="C42" i="4"/>
  <c r="D42" i="4"/>
  <c r="E42" i="4"/>
  <c r="B43" i="4"/>
  <c r="C43" i="4"/>
  <c r="D43" i="4"/>
  <c r="E43" i="4"/>
  <c r="B44" i="4"/>
  <c r="C44" i="4"/>
  <c r="D44" i="4"/>
  <c r="E44" i="4"/>
  <c r="H17" i="12" l="1"/>
  <c r="H19" i="12"/>
  <c r="H20" i="12"/>
  <c r="O4" i="4" l="1"/>
  <c r="E13" i="9"/>
  <c r="E12" i="9"/>
  <c r="E14" i="9"/>
  <c r="J61"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Steve Andriantseheno</author>
  </authors>
  <commentList>
    <comment ref="E21" authorId="0" shapeId="0" xr:uid="{9F895691-11F7-4908-BDAA-EF3935664849}">
      <text>
        <r>
          <rPr>
            <sz val="9"/>
            <color indexed="81"/>
            <rFont val="Tahoma"/>
            <family val="2"/>
          </rPr>
          <t>Partiellement reçues -
Voir Rapport ITIE 2023 -  tableau 64 : Tableau de réception d'éléments de fiabilisation – Régies financières</t>
        </r>
      </text>
    </comment>
    <comment ref="F21" authorId="0" shapeId="0" xr:uid="{CFE96C11-5BAE-4D89-B9CB-35C87626EA3F}">
      <text>
        <r>
          <rPr>
            <sz val="9"/>
            <color indexed="81"/>
            <rFont val="Tahoma"/>
            <family val="2"/>
          </rPr>
          <t>Partiellement reçues -
Voir Rapport ITIE 2023 -  tableau 64 : Tableau de réception d'éléments de fiabilisation – Régies financières</t>
        </r>
      </text>
    </comment>
    <comment ref="E23" authorId="0" shapeId="0" xr:uid="{F3B20E82-28B8-40DF-BEDA-394F8CA40DD4}">
      <text>
        <r>
          <rPr>
            <sz val="9"/>
            <color indexed="81"/>
            <rFont val="Tahoma"/>
            <family val="2"/>
          </rPr>
          <t>Partiellement reçues -
Voir Rapport ITIE 2023 -  tableau 64 : Tableau de réception d'éléments de fiabilisation – Régies financières</t>
        </r>
      </text>
    </comment>
    <comment ref="C37" authorId="0" shapeId="0" xr:uid="{0450D102-A232-4D33-91AF-96C5456D04D1}">
      <text>
        <r>
          <rPr>
            <sz val="9"/>
            <color indexed="81"/>
            <rFont val="Tahoma"/>
            <family val="2"/>
          </rPr>
          <t>Filiale de Rio Tinto</t>
        </r>
      </text>
    </comment>
  </commentList>
</comments>
</file>

<file path=xl/connections.xml><?xml version="1.0" encoding="utf-8"?>
<connections xmlns="http://schemas.openxmlformats.org/spreadsheetml/2006/main" xmlns:mc="http://schemas.openxmlformats.org/markup-compatibility/2006" xmlns:xr16="http://schemas.microsoft.com/office/spreadsheetml/2017/revision16" mc:Ignorable="xr16">
  <connection id="1" xr16:uid="{00000000-0015-0000-FFFF-FFFF00000000}" keepAlive="1" name="Query - Government_revenues_table" description="Connection to the 'Government_revenues_table' query in the workbook." type="5" refreshedVersion="0" background="1">
    <dbPr connection="Provider=Microsoft.Mashup.OleDb.1;Data Source=$Workbook$;Location=Government_revenues_table;Extended Properties=&quot;&quot;" command="SELECT * FROM [Government_revenues_table]"/>
  </connection>
  <connection id="2" xr16:uid="{00000000-0015-0000-FFFF-FFFF01000000}" keepAlive="1" name="Query - Government_revenues_table (2)" description="Connection to the 'Government_revenues_table (2)' query in the workbook." type="5" refreshedVersion="0" background="1">
    <dbPr connection="Provider=Microsoft.Mashup.OleDb.1;Data Source=$Workbook$;Location=Government_revenues_table (2);Extended Properties=&quot;&quot;" command="SELECT * FROM [Government_revenues_table (2)]"/>
  </connection>
</connections>
</file>

<file path=xl/sharedStrings.xml><?xml version="1.0" encoding="utf-8"?>
<sst xmlns="http://schemas.openxmlformats.org/spreadsheetml/2006/main" count="4243" uniqueCount="2061">
  <si>
    <t>Commentaires</t>
  </si>
  <si>
    <t>Rempli le :</t>
  </si>
  <si>
    <t>Modèle de données résumées pour les divulgations de l’ITIE</t>
  </si>
  <si>
    <r>
      <t>Version 2.1 appliquée le 1</t>
    </r>
    <r>
      <rPr>
        <i/>
        <vertAlign val="superscript"/>
        <sz val="11"/>
        <rFont val="Franklin Gothic Book"/>
        <family val="2"/>
      </rPr>
      <t>er</t>
    </r>
    <r>
      <rPr>
        <i/>
        <sz val="11"/>
        <rFont val="Franklin Gothic Book"/>
        <family val="2"/>
      </rPr>
      <t xml:space="preserve"> juillet 2025</t>
    </r>
  </si>
  <si>
    <t xml:space="preserve">Le remplissage de ce modèle de données résumées avec des données de votre Rapport ITIE permettra d’y accéder dans un format lisible par machine (Exigence 7.2.d). </t>
  </si>
  <si>
    <r>
      <rPr>
        <b/>
        <sz val="11"/>
        <color theme="1"/>
        <rFont val="Franklin Gothic Book"/>
        <family val="2"/>
      </rPr>
      <t xml:space="preserve">Ce modèle doit être </t>
    </r>
    <r>
      <rPr>
        <b/>
        <u/>
        <sz val="11"/>
        <color rgb="FF000000"/>
        <rFont val="Franklin Gothic Book"/>
        <family val="2"/>
      </rPr>
      <t>rempli dans son intégralité et soumis</t>
    </r>
    <r>
      <rPr>
        <b/>
        <sz val="11"/>
        <color rgb="FF000000"/>
        <rFont val="Franklin Gothic Book"/>
        <family val="2"/>
      </rPr>
      <t xml:space="preserve"> au Secrétariat international de l’ITIE pour chaque année fiscale couverte dans la déclaration ITIE.</t>
    </r>
  </si>
  <si>
    <t>Modalités de publication des données du Rapport ITIE :</t>
  </si>
  <si>
    <t>1. Utilisez un classeur Excel pour chaque année fiscale couverte. Si vos divulgations portent sur les secteurs pétrolier, gazier et minier, il est possible de les présenter dans un seul classeur.</t>
  </si>
  <si>
    <t>2. Remplissez l’ensemble du classeur – parties 1 à 5.</t>
  </si>
  <si>
    <r>
      <rPr>
        <sz val="11"/>
        <color theme="1"/>
        <rFont val="Franklin Gothic Book"/>
        <family val="2"/>
      </rPr>
      <t>3.</t>
    </r>
    <r>
      <rPr>
        <sz val="11"/>
        <color theme="1"/>
        <rFont val="Franklin Gothic Book"/>
        <family val="2"/>
      </rPr>
      <t xml:space="preserve"> </t>
    </r>
    <r>
      <rPr>
        <sz val="11"/>
        <color theme="1"/>
        <rFont val="Franklin Gothic Book"/>
        <family val="2"/>
      </rPr>
      <t>Cette fiche de données doit être soumise avec le Rapport ITIE.</t>
    </r>
    <r>
      <rPr>
        <sz val="11"/>
        <color theme="1"/>
        <rFont val="Franklin Gothic Book"/>
        <family val="2"/>
      </rPr>
      <t xml:space="preserve"> </t>
    </r>
    <r>
      <rPr>
        <sz val="11"/>
        <color theme="1"/>
        <rFont val="Franklin Gothic Book"/>
        <family val="2"/>
      </rPr>
      <t>Envoyez-la au Secrétariat international :</t>
    </r>
    <r>
      <rPr>
        <sz val="11"/>
        <color theme="1"/>
        <rFont val="Franklin Gothic Book"/>
        <family val="2"/>
      </rPr>
      <t xml:space="preserve"> </t>
    </r>
    <r>
      <rPr>
        <u/>
        <sz val="11"/>
        <color rgb="FF0070C0"/>
        <rFont val="Franklin Gothic Book"/>
        <family val="2"/>
      </rPr>
      <t>data@eiti.org</t>
    </r>
    <r>
      <rPr>
        <u/>
        <sz val="11"/>
        <color rgb="FF0070C0"/>
        <rFont val="Franklin Gothic Book"/>
        <family val="2"/>
      </rPr>
      <t xml:space="preserve"> </t>
    </r>
  </si>
  <si>
    <r>
      <rPr>
        <u/>
        <sz val="11"/>
        <color rgb="FF000000"/>
        <rFont val="Franklin Gothic Book"/>
        <family val="2"/>
      </rPr>
      <t>4.</t>
    </r>
    <r>
      <rPr>
        <u/>
        <sz val="11"/>
        <color rgb="FF000000"/>
        <rFont val="Franklin Gothic Book"/>
        <family val="2"/>
      </rPr>
      <t xml:space="preserve"> </t>
    </r>
    <r>
      <rPr>
        <u/>
        <sz val="11"/>
        <color rgb="FF000000"/>
        <rFont val="Franklin Gothic Book"/>
        <family val="2"/>
      </rPr>
      <t>Les données seront utilisées pour remplir le référentiel mondial de données ITIE, consultable sur le site Internet de l’ITIE internationale :</t>
    </r>
    <r>
      <rPr>
        <u/>
        <sz val="11"/>
        <color rgb="FF000000"/>
        <rFont val="Franklin Gothic Book"/>
        <family val="2"/>
      </rPr>
      <t xml:space="preserve"> </t>
    </r>
    <r>
      <rPr>
        <u/>
        <sz val="11"/>
        <color theme="10"/>
        <rFont val="Franklin Gothic Book"/>
        <family val="2"/>
      </rPr>
      <t>https://eiti.org/fr/donnees.</t>
    </r>
    <r>
      <rPr>
        <u/>
        <sz val="11"/>
        <color theme="10"/>
        <rFont val="Franklin Gothic Book"/>
        <family val="2"/>
      </rPr>
      <t xml:space="preserve"> </t>
    </r>
    <r>
      <rPr>
        <u/>
        <sz val="11"/>
        <color rgb="FF000000"/>
        <rFont val="Franklin Gothic Book"/>
        <family val="2"/>
      </rPr>
      <t>Le fichier vous sera renvoyé et pourra être publié par les canaux de votre choix.</t>
    </r>
    <r>
      <rPr>
        <u/>
        <sz val="11"/>
        <color rgb="FF000000"/>
        <rFont val="Franklin Gothic Book"/>
        <family val="2"/>
      </rPr>
      <t xml:space="preserve"> </t>
    </r>
  </si>
  <si>
    <t>Ce classeur comporte cinq parties. Veuillez insérer vos données en commençant par la partie 1 et continuer jusqu’à la partie 5</t>
  </si>
  <si>
    <r>
      <rPr>
        <b/>
        <sz val="11"/>
        <color rgb="FF000000"/>
        <rFont val="Franklin Gothic Book"/>
        <family val="2"/>
      </rPr>
      <t>Partie 1 (Présentation) :</t>
    </r>
    <r>
      <rPr>
        <b/>
        <sz val="11"/>
        <color rgb="FF000000"/>
        <rFont val="Franklin Gothic Book"/>
        <family val="2"/>
      </rPr>
      <t xml:space="preserve"> </t>
    </r>
    <r>
      <rPr>
        <sz val="11"/>
        <color rgb="FF000000"/>
        <rFont val="Franklin Gothic Book"/>
        <family val="2"/>
      </rPr>
      <t>insérer les caractéristiques relatives au pays et aux données.</t>
    </r>
  </si>
  <si>
    <r>
      <rPr>
        <b/>
        <sz val="11"/>
        <color rgb="FF000000"/>
        <rFont val="Franklin Gothic Book"/>
        <family val="2"/>
      </rPr>
      <t>Partie 2 (Contribution économique) :</t>
    </r>
    <r>
      <rPr>
        <b/>
        <sz val="11"/>
        <color rgb="FF000000"/>
        <rFont val="Franklin Gothic Book"/>
        <family val="2"/>
      </rPr>
      <t xml:space="preserve"> </t>
    </r>
    <r>
      <rPr>
        <sz val="11"/>
        <color rgb="FF000000"/>
        <rFont val="Franklin Gothic Book"/>
        <family val="2"/>
      </rPr>
      <t>saisir les données contextuelles et financières agrégées sur la production, les exportations, la contribution économique (Exigences 3.1, 3.2, 3.3, 6.3).</t>
    </r>
  </si>
  <si>
    <r>
      <rPr>
        <b/>
        <sz val="11"/>
        <color rgb="FF000000"/>
        <rFont val="Franklin Gothic Book"/>
        <family val="2"/>
      </rPr>
      <t>Partie 3 (Entités déclarantes) :</t>
    </r>
    <r>
      <rPr>
        <b/>
        <sz val="11"/>
        <color rgb="FF000000"/>
        <rFont val="Franklin Gothic Book"/>
        <family val="2"/>
      </rPr>
      <t xml:space="preserve"> </t>
    </r>
    <r>
      <rPr>
        <sz val="11"/>
        <color rgb="FF000000"/>
        <rFont val="Franklin Gothic Book"/>
        <family val="2"/>
      </rPr>
      <t>inscrire les entités déclarantes (entités de l’État, entreprises et projets) et les informations afférentes.</t>
    </r>
    <r>
      <rPr>
        <sz val="11"/>
        <color rgb="FF000000"/>
        <rFont val="Franklin Gothic Book"/>
        <family val="2"/>
      </rPr>
      <t xml:space="preserve"> </t>
    </r>
  </si>
  <si>
    <r>
      <rPr>
        <b/>
        <sz val="11"/>
        <color rgb="FF000000"/>
        <rFont val="Franklin Gothic Book"/>
        <family val="2"/>
      </rPr>
      <t>Partie 4 (Recettes extractives -totales-) :</t>
    </r>
    <r>
      <rPr>
        <b/>
        <sz val="11"/>
        <color rgb="FF000000"/>
        <rFont val="Franklin Gothic Book"/>
        <family val="2"/>
      </rPr>
      <t xml:space="preserve"> </t>
    </r>
    <r>
      <rPr>
        <sz val="11"/>
        <color rgb="FF000000"/>
        <rFont val="Franklin Gothic Book"/>
        <family val="2"/>
      </rPr>
      <t>saisir les données sur les recettes gouvernementales par flux de revenus, selon la classification SFP.</t>
    </r>
  </si>
  <si>
    <r>
      <rPr>
        <b/>
        <sz val="11"/>
        <color rgb="FF000000"/>
        <rFont val="Franklin Gothic Book"/>
        <family val="2"/>
      </rPr>
      <t>Partie 5 (Recettes gouvernementales [entreprises+projets]) :</t>
    </r>
    <r>
      <rPr>
        <b/>
        <sz val="11"/>
        <color rgb="FF000000"/>
        <rFont val="Franklin Gothic Book"/>
        <family val="2"/>
      </rPr>
      <t xml:space="preserve"> </t>
    </r>
    <r>
      <rPr>
        <sz val="11"/>
        <color rgb="FF000000"/>
        <rFont val="Franklin Gothic Book"/>
        <family val="2"/>
      </rPr>
      <t>saisir les données au niveau des entreprises et des projets par flux de revenus.</t>
    </r>
  </si>
  <si>
    <t>Les cellules en jaune clair doivent être remplies avant la soumission</t>
  </si>
  <si>
    <t>Les cellules en bleu clair permettent d’indiquer des sources et/ou de saisir des commentaires</t>
  </si>
  <si>
    <t>Les cellules blanches ne nécessitent aucune action</t>
  </si>
  <si>
    <t>Les cellules en gris sont fournies à titre d’information : vous recevrez des commentaires immédiats sur un grand nombre des entrées de données et certaines cellules se rempliront automatiquement.</t>
  </si>
  <si>
    <r>
      <rPr>
        <b/>
        <sz val="11"/>
        <color theme="1"/>
        <rFont val="Franklin Gothic Book"/>
        <family val="2"/>
      </rPr>
      <t>Pour la dernière version de modèle de données résumées, voir le site</t>
    </r>
    <r>
      <rPr>
        <b/>
        <sz val="11"/>
        <color rgb="FF000000"/>
        <rFont val="Franklin Gothic Book"/>
        <family val="2"/>
      </rPr>
      <t xml:space="preserve"> </t>
    </r>
    <r>
      <rPr>
        <b/>
        <u/>
        <sz val="11"/>
        <color rgb="FF188FBB"/>
        <rFont val="Franklin Gothic Book"/>
        <family val="2"/>
      </rPr>
      <t>https://eiti.org/fr/document/modele-donnees-resumees-itie</t>
    </r>
  </si>
  <si>
    <r>
      <rPr>
        <b/>
        <sz val="11"/>
        <color rgb="FF000000"/>
        <rFont val="Franklin Gothic Book"/>
        <family val="2"/>
      </rPr>
      <t xml:space="preserve">Le Secrétariat international peut fournir des conseils et un appui sur demande. adressez-nous vos commentaires ou signalez un conflit dans les données ! 
</t>
    </r>
    <r>
      <rPr>
        <b/>
        <sz val="11"/>
        <color theme="1"/>
        <rFont val="Franklin Gothic Book"/>
        <family val="2"/>
      </rPr>
      <t>Envoyez-nous un courriel à l’adresse</t>
    </r>
    <r>
      <rPr>
        <b/>
        <sz val="11"/>
        <color rgb="FF000000"/>
        <rFont val="Franklin Gothic Book"/>
        <family val="2"/>
      </rPr>
      <t xml:space="preserve"> </t>
    </r>
    <r>
      <rPr>
        <b/>
        <u/>
        <sz val="11"/>
        <color rgb="FF188FBB"/>
        <rFont val="Franklin Gothic Book"/>
        <family val="2"/>
      </rPr>
      <t>data@eiti.org</t>
    </r>
  </si>
  <si>
    <t>Secrétariat international de l’ITIE</t>
  </si>
  <si>
    <r>
      <rPr>
        <b/>
        <sz val="11"/>
        <color rgb="FF000000"/>
        <rFont val="Franklin Gothic Book"/>
        <family val="2"/>
      </rPr>
      <t>Téléphone :</t>
    </r>
    <r>
      <rPr>
        <b/>
        <sz val="11"/>
        <color rgb="FF000000"/>
        <rFont val="Franklin Gothic Book"/>
        <family val="2"/>
      </rPr>
      <t xml:space="preserve"> </t>
    </r>
    <r>
      <rPr>
        <b/>
        <sz val="11"/>
        <color rgb="FF165B89"/>
        <rFont val="Franklin Gothic Book"/>
        <family val="2"/>
      </rPr>
      <t>+47 222 00 800</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E-mail : </t>
    </r>
    <r>
      <rPr>
        <b/>
        <u/>
        <sz val="11"/>
        <color rgb="FF165B89"/>
        <rFont val="Franklin Gothic Book"/>
        <family val="2"/>
      </rPr>
      <t>secretariat@eiti.org</t>
    </r>
    <r>
      <rPr>
        <b/>
        <sz val="11"/>
        <color rgb="FF000000"/>
        <rFont val="Franklin Gothic Book"/>
        <family val="2"/>
      </rPr>
      <t xml:space="preserve">   </t>
    </r>
    <r>
      <rPr>
        <b/>
        <sz val="11"/>
        <color rgb="FF000000"/>
        <rFont val="Wingdings"/>
        <charset val="2"/>
      </rPr>
      <t></t>
    </r>
    <r>
      <rPr>
        <b/>
        <sz val="11"/>
        <color rgb="FF000000"/>
        <rFont val="Franklin Gothic Book"/>
        <family val="2"/>
      </rPr>
      <t xml:space="preserve">   Twitter :</t>
    </r>
    <r>
      <rPr>
        <b/>
        <sz val="11"/>
        <color rgb="FF000000"/>
        <rFont val="Franklin Gothic Book"/>
        <family val="2"/>
      </rPr>
      <t xml:space="preserve"> </t>
    </r>
    <r>
      <rPr>
        <b/>
        <sz val="11"/>
        <color rgb="FF165B89"/>
        <rFont val="Franklin Gothic Book"/>
        <family val="2"/>
      </rPr>
      <t>@EITIorg</t>
    </r>
    <r>
      <rPr>
        <b/>
        <sz val="11"/>
        <color rgb="FF000000"/>
        <rFont val="Franklin Gothic Book"/>
        <family val="2"/>
      </rPr>
      <t xml:space="preserve">  </t>
    </r>
    <r>
      <rPr>
        <b/>
        <sz val="11"/>
        <color rgb="FF000000"/>
        <rFont val="Wingdings"/>
        <charset val="2"/>
      </rPr>
      <t xml:space="preserve"> </t>
    </r>
    <r>
      <rPr>
        <b/>
        <sz val="11"/>
        <color rgb="FF000000"/>
        <rFont val="Wingdings"/>
        <charset val="2"/>
      </rPr>
      <t></t>
    </r>
    <r>
      <rPr>
        <b/>
        <sz val="11"/>
        <color rgb="FF000000"/>
        <rFont val="Franklin Gothic Book"/>
        <family val="2"/>
      </rPr>
      <t xml:space="preserve">   </t>
    </r>
    <r>
      <rPr>
        <b/>
        <u/>
        <sz val="11"/>
        <color rgb="FF165B89"/>
        <rFont val="Franklin Gothic Book"/>
        <family val="2"/>
      </rPr>
      <t>www.eiti.org</t>
    </r>
  </si>
  <si>
    <t>Country or area</t>
  </si>
  <si>
    <r>
      <rPr>
        <b/>
        <sz val="11"/>
        <color rgb="FF000000"/>
        <rFont val="Franklin Gothic Book"/>
        <family val="2"/>
      </rPr>
      <t>Adresse :</t>
    </r>
    <r>
      <rPr>
        <b/>
        <sz val="11"/>
        <color rgb="FF000000"/>
        <rFont val="Franklin Gothic Book"/>
        <family val="2"/>
      </rPr>
      <t xml:space="preserve"> </t>
    </r>
    <r>
      <rPr>
        <b/>
        <sz val="11"/>
        <color rgb="FF165B89"/>
        <rFont val="Franklin Gothic Book"/>
        <family val="2"/>
      </rPr>
      <t>Rådhusgata 26, 0151 Oslo, Norvège</t>
    </r>
  </si>
  <si>
    <r>
      <rPr>
        <sz val="18"/>
        <color rgb="FF000000"/>
        <rFont val="Franklin Gothic Book"/>
        <family val="2"/>
      </rPr>
      <t xml:space="preserve">La </t>
    </r>
    <r>
      <rPr>
        <b/>
        <sz val="18"/>
        <color rgb="FF000000"/>
        <rFont val="Franklin Gothic Book"/>
        <family val="2"/>
      </rPr>
      <t xml:space="preserve">Partie 1 (Présentation) </t>
    </r>
    <r>
      <rPr>
        <sz val="18"/>
        <color rgb="FF000000"/>
        <rFont val="Franklin Gothic Book"/>
        <family val="2"/>
      </rPr>
      <t>couvre les caractéristiques du pays et des données.</t>
    </r>
  </si>
  <si>
    <t>Comment remplir cette feuille :</t>
  </si>
  <si>
    <t>Sélectionner à partir du menu déroulant ou saisir des données dans les champs jaunes.</t>
  </si>
  <si>
    <t>Fournir des commentaires supplémentaires dans les champs bleu clair.</t>
  </si>
  <si>
    <t>Remarque : lorsque vous cliquez dans une cellule jaune, un cadre jaune apparaît avec des orientations supplémentaires.</t>
  </si>
  <si>
    <r>
      <rPr>
        <i/>
        <sz val="11"/>
        <color rgb="FF000000"/>
        <rFont val="Franklin Gothic Book"/>
        <family val="2"/>
      </rPr>
      <t xml:space="preserve">Si vous avez des questions, veuillez adresser un courriel à </t>
    </r>
    <r>
      <rPr>
        <b/>
        <u/>
        <sz val="11"/>
        <color theme="10"/>
        <rFont val="Franklin Gothic Book"/>
        <family val="2"/>
      </rPr>
      <t>data@eiti.org</t>
    </r>
  </si>
  <si>
    <t>Description</t>
  </si>
  <si>
    <t>Sélectionner/saisir les données dans cette colonne</t>
  </si>
  <si>
    <t>Pays ou zone</t>
  </si>
  <si>
    <t>Nom de pays ou de zone</t>
  </si>
  <si>
    <t>Albanie</t>
  </si>
  <si>
    <t>Code ISO Alpha-3</t>
  </si>
  <si>
    <t>Nom de la devise nationale</t>
  </si>
  <si>
    <t>Devise nationale ISO-4217</t>
  </si>
  <si>
    <t>Année fiscale couverte par ce fichier de données</t>
  </si>
  <si>
    <t>Fiscal year covered by this data file</t>
  </si>
  <si>
    <t>Date de début</t>
  </si>
  <si>
    <t>Date de fin</t>
  </si>
  <si>
    <t>Data coverage / scope</t>
  </si>
  <si>
    <t>Couverture/périmètre des données</t>
  </si>
  <si>
    <t>Les divulgations couvrent les secteurs suivants :</t>
  </si>
  <si>
    <t>Pétrole</t>
  </si>
  <si>
    <t>&lt; Choisir une option &gt;</t>
  </si>
  <si>
    <t>Gaz</t>
  </si>
  <si>
    <t>Exploitation minière (exploitation de carrières incluse)</t>
  </si>
  <si>
    <t>Autres secteurs, le cas échéant</t>
  </si>
  <si>
    <t>Si oui, veuillez préciser le nom (insérez de nouvelles lignes s’il y en a plusieurs)</t>
  </si>
  <si>
    <t>&lt; Autre secteur &gt;</t>
  </si>
  <si>
    <t>Nombre d’entités de l’État déclarantes (y compris les entreprises d’État s’il s’agit de bénéficiaires)</t>
  </si>
  <si>
    <t>Nombre d’entreprises déclarantes (y compris les entreprises d’État s’il s’agit de payeurs)</t>
  </si>
  <si>
    <r>
      <rPr>
        <i/>
        <sz val="11"/>
        <color theme="1"/>
        <rFont val="Franklin Gothic Book"/>
        <family val="2"/>
      </rPr>
      <t xml:space="preserve">Devise de déclaration </t>
    </r>
    <r>
      <rPr>
        <i/>
        <sz val="11"/>
        <color rgb="FF000000"/>
        <rFont val="Franklin Gothic Book"/>
        <family val="2"/>
      </rPr>
      <t>(</t>
    </r>
    <r>
      <rPr>
        <i/>
        <sz val="11"/>
        <color theme="10"/>
        <rFont val="Franklin Gothic Book"/>
        <family val="2"/>
      </rPr>
      <t>codes de devises ISO-4217</t>
    </r>
    <r>
      <rPr>
        <i/>
        <sz val="11"/>
        <color rgb="FF000000"/>
        <rFont val="Franklin Gothic Book"/>
        <family val="2"/>
      </rPr>
      <t>)</t>
    </r>
  </si>
  <si>
    <t xml:space="preserve">Taux de change utilisé : 1 dollar US = </t>
  </si>
  <si>
    <t>source du taux de change (adresse URL,…)</t>
  </si>
  <si>
    <r>
      <rPr>
        <b/>
        <u/>
        <sz val="11"/>
        <color theme="10"/>
        <rFont val="Franklin Gothic Book"/>
        <family val="2"/>
      </rPr>
      <t>Exigence 4.7 de l’ITIE </t>
    </r>
    <r>
      <rPr>
        <b/>
        <sz val="11"/>
        <color rgb="FF000000"/>
        <rFont val="Franklin Gothic Book"/>
        <family val="2"/>
      </rPr>
      <t>:</t>
    </r>
    <r>
      <rPr>
        <b/>
        <sz val="11"/>
        <color rgb="FF000000"/>
        <rFont val="Franklin Gothic Book"/>
        <family val="2"/>
      </rPr>
      <t xml:space="preserve"> </t>
    </r>
    <r>
      <rPr>
        <b/>
        <sz val="11"/>
        <color rgb="FF000000"/>
        <rFont val="Franklin Gothic Book"/>
        <family val="2"/>
      </rPr>
      <t>Ventilation</t>
    </r>
  </si>
  <si>
    <t>Les recettes sont ventilées par :</t>
  </si>
  <si>
    <t>flux de revenus</t>
  </si>
  <si>
    <t>agence gouvernementale</t>
  </si>
  <si>
    <t>entreprise</t>
  </si>
  <si>
    <t>projet</t>
  </si>
  <si>
    <t>Contact details: data submission</t>
  </si>
  <si>
    <t>Nom et coordonnées de la personne qui soumet ce fichier</t>
  </si>
  <si>
    <t>Nom</t>
  </si>
  <si>
    <t>Organisation</t>
  </si>
  <si>
    <t>Adresse électronique</t>
  </si>
  <si>
    <t>Passer à l’onglet 2-Contribution économique</t>
  </si>
  <si>
    <t>Partie 2 :  Contribution économique</t>
  </si>
  <si>
    <t>Saisit des données financières contextuelles et agrégées sur la production, les exportations, les réserves et la contribution économique du secteur extractif (Exigences 3.1, 3.2, 3.3 et 6.3 de l’ITIE)</t>
  </si>
  <si>
    <t>Remarque : lorsque vous cliquez dans une cellule jaune, une fenêtre contextuelle jaune s’affiche avec des orientations supplémentaires.</t>
  </si>
  <si>
    <t>Pour chaque ligne, veuillez suivre les étapes suivantes :</t>
  </si>
  <si>
    <r>
      <rPr>
        <i/>
        <sz val="11"/>
        <color theme="1"/>
        <rFont val="Franklin Gothic Book"/>
        <family val="2"/>
      </rPr>
      <t>1. En démarrant par le haut, commencez par répondre aux questions de la première colonne (</t>
    </r>
    <r>
      <rPr>
        <b/>
        <i/>
        <sz val="11"/>
        <color theme="1"/>
        <rFont val="Franklin Gothic Book"/>
        <family val="2"/>
      </rPr>
      <t>Montant</t>
    </r>
    <r>
      <rPr>
        <i/>
        <sz val="11"/>
        <color theme="1"/>
        <rFont val="Franklin Gothic Book"/>
        <family val="2"/>
      </rPr>
      <t>).</t>
    </r>
    <r>
      <rPr>
        <i/>
        <sz val="11"/>
        <color theme="1"/>
        <rFont val="Franklin Gothic Book"/>
        <family val="2"/>
      </rPr>
      <t xml:space="preserve"> </t>
    </r>
    <r>
      <rPr>
        <i/>
        <sz val="11"/>
        <color theme="1"/>
        <rFont val="Franklin Gothic Book"/>
        <family val="2"/>
      </rPr>
      <t>Des orientations sont fournies dans des cadres jaunes une fois que la cellule est mise en surbrillance.</t>
    </r>
    <r>
      <rPr>
        <i/>
        <sz val="11"/>
        <color theme="1"/>
        <rFont val="Franklin Gothic Book"/>
        <family val="2"/>
      </rPr>
      <t xml:space="preserve"> </t>
    </r>
    <r>
      <rPr>
        <i/>
        <sz val="11"/>
        <color theme="1"/>
        <rFont val="Franklin Gothic Book"/>
        <family val="2"/>
      </rPr>
      <t>Cliquez sur les cellules de chaque Exigence de l’ITIE pour connaître le libellé exact de la Norme ITIE.</t>
    </r>
  </si>
  <si>
    <t>2. Des orientations supplémentaires s’afficheront à mesure que vous remplirez les cellules. Veuillez les remplir conformément aux instructions, en procédant par colonne pour chaque ligne avant de passer à la suivante.</t>
  </si>
  <si>
    <r>
      <rPr>
        <i/>
        <sz val="11"/>
        <color theme="1"/>
        <rFont val="Franklin Gothic Book"/>
        <family val="2"/>
      </rPr>
      <t>Par exemple, si vous choisissez « Oui, dans le Rapport ITIE », le cadre « </t>
    </r>
    <r>
      <rPr>
        <b/>
        <i/>
        <sz val="11"/>
        <color theme="1"/>
        <rFont val="Franklin Gothic Book"/>
        <family val="2"/>
      </rPr>
      <t>Source/unités</t>
    </r>
    <r>
      <rPr>
        <i/>
        <sz val="11"/>
        <color theme="1"/>
        <rFont val="Franklin Gothic Book"/>
        <family val="2"/>
      </rPr>
      <t> » indique « Veuillez inclure la section dans le Rapport ITIE ».</t>
    </r>
  </si>
  <si>
    <r>
      <rPr>
        <i/>
        <sz val="11"/>
        <color theme="1"/>
        <rFont val="Franklin Gothic Book"/>
        <family val="2"/>
      </rPr>
      <t>3.</t>
    </r>
    <r>
      <rPr>
        <i/>
        <sz val="11"/>
        <color theme="1"/>
        <rFont val="Franklin Gothic Book"/>
        <family val="2"/>
      </rPr>
      <t xml:space="preserve"> </t>
    </r>
    <r>
      <rPr>
        <i/>
        <sz val="11"/>
        <color theme="1"/>
        <rFont val="Franklin Gothic Book"/>
        <family val="2"/>
      </rPr>
      <t>Incluez des informations ou des commentaires supplémentaires, selon les besoins, dans la colonne « </t>
    </r>
    <r>
      <rPr>
        <b/>
        <i/>
        <sz val="11"/>
        <color theme="1"/>
        <rFont val="Franklin Gothic Book"/>
        <family val="2"/>
      </rPr>
      <t>Commentaires/notes</t>
    </r>
    <r>
      <rPr>
        <i/>
        <sz val="11"/>
        <color theme="1"/>
        <rFont val="Franklin Gothic Book"/>
        <family val="2"/>
      </rPr>
      <t> ».</t>
    </r>
  </si>
  <si>
    <r>
      <rPr>
        <i/>
        <sz val="11"/>
        <color rgb="FF000000"/>
        <rFont val="Franklin Gothic Book"/>
        <family val="2"/>
      </rPr>
      <t>Si vous avez des questions, veuillez adresser un courriel à</t>
    </r>
    <r>
      <rPr>
        <sz val="11"/>
        <color rgb="FF000000"/>
        <rFont val="Franklin Gothic Book"/>
        <family val="2"/>
      </rPr>
      <t xml:space="preserve"> </t>
    </r>
    <r>
      <rPr>
        <b/>
        <u/>
        <sz val="11"/>
        <color theme="10"/>
        <rFont val="Franklin Gothic Book"/>
        <family val="2"/>
      </rPr>
      <t>data@eiti.org</t>
    </r>
  </si>
  <si>
    <t>Exigence</t>
  </si>
  <si>
    <t>Montant</t>
  </si>
  <si>
    <t>Source/unités</t>
  </si>
  <si>
    <t>Qualité/catégorie</t>
  </si>
  <si>
    <t>Commentaires/notes</t>
  </si>
  <si>
    <r>
      <rPr>
        <b/>
        <u/>
        <sz val="11"/>
        <color theme="10"/>
        <rFont val="Franklin Gothic Book"/>
        <family val="2"/>
      </rPr>
      <t>Exigence 3.1 de l’ITIE </t>
    </r>
    <r>
      <rPr>
        <b/>
        <sz val="11"/>
        <color rgb="FF000000"/>
        <rFont val="Franklin Gothic Book"/>
        <family val="2"/>
      </rPr>
      <t>:</t>
    </r>
    <r>
      <rPr>
        <b/>
        <sz val="11"/>
        <color rgb="FF000000"/>
        <rFont val="Franklin Gothic Book"/>
        <family val="2"/>
      </rPr>
      <t xml:space="preserve"> </t>
    </r>
    <r>
      <rPr>
        <b/>
        <sz val="11"/>
        <color rgb="FF000000"/>
        <rFont val="Franklin Gothic Book"/>
        <family val="2"/>
      </rPr>
      <t>Activités d’exploration</t>
    </r>
  </si>
  <si>
    <t>Aperçu des industries extractives, y compris toute activité importante d’exploration.</t>
  </si>
  <si>
    <t>Divulgation des réserves prouvées, volume</t>
  </si>
  <si>
    <t>&lt; nombre &gt;</t>
  </si>
  <si>
    <r>
      <rPr>
        <b/>
        <u/>
        <sz val="11"/>
        <color theme="10"/>
        <rFont val="Franklin Gothic Book"/>
        <family val="2"/>
      </rPr>
      <t>Exigence 3.2 de l’ITIE </t>
    </r>
    <r>
      <rPr>
        <b/>
        <sz val="11"/>
        <color rgb="FF000000"/>
        <rFont val="Franklin Gothic Book"/>
        <family val="2"/>
      </rPr>
      <t>:</t>
    </r>
    <r>
      <rPr>
        <b/>
        <sz val="11"/>
        <color rgb="FF000000"/>
        <rFont val="Franklin Gothic Book"/>
        <family val="2"/>
      </rPr>
      <t xml:space="preserve"> </t>
    </r>
    <r>
      <rPr>
        <b/>
        <sz val="11"/>
        <color rgb="FF000000"/>
        <rFont val="Franklin Gothic Book"/>
        <family val="2"/>
      </rPr>
      <t>Production par matière première</t>
    </r>
  </si>
  <si>
    <t>(Codes du système harmonisé)</t>
  </si>
  <si>
    <t>Divulgation des volumes de production</t>
  </si>
  <si>
    <t>Divulgation des valeurs de production</t>
  </si>
  <si>
    <t>Pétrole brut (2709), volume</t>
  </si>
  <si>
    <t>XOF</t>
  </si>
  <si>
    <t>Gaz naturel (2711), volume</t>
  </si>
  <si>
    <t>USD</t>
  </si>
  <si>
    <t>Or (7108), volume</t>
  </si>
  <si>
    <t>Tonnes</t>
  </si>
  <si>
    <t>Argent (7106), volume</t>
  </si>
  <si>
    <t>Houille (2701), volume</t>
  </si>
  <si>
    <t>Cuivre (2603), volume</t>
  </si>
  <si>
    <t>Autre (2617), volume</t>
  </si>
  <si>
    <r>
      <rPr>
        <b/>
        <u/>
        <sz val="11"/>
        <color theme="10"/>
        <rFont val="Franklin Gothic Book"/>
        <family val="2"/>
      </rPr>
      <t>Exigence 3.3 de l’ITIE </t>
    </r>
    <r>
      <rPr>
        <b/>
        <sz val="11"/>
        <color rgb="FF000000"/>
        <rFont val="Franklin Gothic Book"/>
        <family val="2"/>
      </rPr>
      <t>:</t>
    </r>
    <r>
      <rPr>
        <b/>
        <sz val="11"/>
        <color rgb="FF000000"/>
        <rFont val="Franklin Gothic Book"/>
        <family val="2"/>
      </rPr>
      <t xml:space="preserve"> </t>
    </r>
    <r>
      <rPr>
        <b/>
        <sz val="11"/>
        <color rgb="FF000000"/>
        <rFont val="Franklin Gothic Book"/>
        <family val="2"/>
      </rPr>
      <t>Exportations</t>
    </r>
  </si>
  <si>
    <t>Divulgation des volumes des exportations</t>
  </si>
  <si>
    <t>Divulgation des valeurs des exportations</t>
  </si>
  <si>
    <r>
      <rPr>
        <b/>
        <u/>
        <sz val="11"/>
        <color theme="10"/>
        <rFont val="Franklin Gothic Book"/>
        <family val="2"/>
      </rPr>
      <t>Exigence 6.3 de l’ITIE </t>
    </r>
    <r>
      <rPr>
        <b/>
        <sz val="11"/>
        <color rgb="FF000000"/>
        <rFont val="Franklin Gothic Book"/>
        <family val="2"/>
      </rPr>
      <t>:</t>
    </r>
    <r>
      <rPr>
        <b/>
        <sz val="11"/>
        <color rgb="FF000000"/>
        <rFont val="Franklin Gothic Book"/>
        <family val="2"/>
      </rPr>
      <t xml:space="preserve"> </t>
    </r>
    <r>
      <rPr>
        <b/>
        <sz val="11"/>
        <color rgb="FF000000"/>
        <rFont val="Franklin Gothic Book"/>
        <family val="2"/>
      </rPr>
      <t>Contribution économique</t>
    </r>
  </si>
  <si>
    <t>Le gouvernement divulgue-t-il des informations sur la contribution économique ?</t>
  </si>
  <si>
    <r>
      <rPr>
        <i/>
        <sz val="11"/>
        <color theme="1"/>
        <rFont val="Franklin Gothic Book"/>
        <family val="2"/>
      </rPr>
      <t>Produit intérieur brut –</t>
    </r>
    <r>
      <rPr>
        <i/>
        <u/>
        <sz val="11"/>
        <color rgb="FF00B0F0"/>
        <rFont val="Franklin Gothic Book"/>
        <family val="2"/>
      </rPr>
      <t xml:space="preserve"> </t>
    </r>
    <r>
      <rPr>
        <i/>
        <u/>
        <sz val="11"/>
        <color rgb="FF0070C0"/>
        <rFont val="Franklin Gothic Book"/>
        <family val="2"/>
      </rPr>
      <t>SNC 2008</t>
    </r>
    <r>
      <rPr>
        <i/>
        <sz val="11"/>
        <color rgb="FF0070C0"/>
        <rFont val="Franklin Gothic Book"/>
        <family val="2"/>
      </rPr>
      <t xml:space="preserve"> C</t>
    </r>
    <r>
      <rPr>
        <i/>
        <sz val="11"/>
        <color rgb="FF000000"/>
        <rFont val="Franklin Gothic Book"/>
        <family val="2"/>
      </rPr>
      <t>. Exploitation minière et de carrières, y compris le pétrole et le gaz</t>
    </r>
  </si>
  <si>
    <t>Produit intérieur brut EMAPE -secteur formel-</t>
  </si>
  <si>
    <t>Secteur informel de l’EMAPE -estimations -</t>
  </si>
  <si>
    <t>Produit intérieur brut – tous les secteurs</t>
  </si>
  <si>
    <t>Recettes gouvernementales – secteur extractif</t>
  </si>
  <si>
    <t>Recettes gouvernementales – tous les secteurs</t>
  </si>
  <si>
    <t>Exportations – industries extractives</t>
  </si>
  <si>
    <t>Exportations – tous les secteurs</t>
  </si>
  <si>
    <t>Emploi – secteur extractif – hommes</t>
  </si>
  <si>
    <t>effectifs</t>
  </si>
  <si>
    <t>Emploi – secteur extractif – femmes</t>
  </si>
  <si>
    <t>Emploi – secteur extractif</t>
  </si>
  <si>
    <t>Emploi – tous les secteurs</t>
  </si>
  <si>
    <t>Investissements – secteur extractif</t>
  </si>
  <si>
    <t>Investissements – tous les secteurs</t>
  </si>
  <si>
    <t>Passer à l’onglet 3-Liste des entités et projets</t>
  </si>
  <si>
    <t>Partie 3 : Entités déclarantes : (A) entités de l’État, (B) entreprises et (C) projets</t>
  </si>
  <si>
    <t xml:space="preserve">Couvre la liste des entités déclarantes (entités de l’État, entreprises et projets) et les informations afférentes. </t>
  </si>
  <si>
    <r>
      <rPr>
        <i/>
        <sz val="11"/>
        <color theme="1"/>
        <rFont val="Franklin Gothic Book"/>
        <family val="2"/>
      </rPr>
      <t>1.</t>
    </r>
    <r>
      <rPr>
        <i/>
        <sz val="11"/>
        <color theme="1"/>
        <rFont val="Franklin Gothic Book"/>
        <family val="2"/>
      </rPr>
      <t xml:space="preserve"> </t>
    </r>
    <r>
      <rPr>
        <i/>
        <sz val="11"/>
        <color theme="1"/>
        <rFont val="Franklin Gothic Book"/>
        <family val="2"/>
      </rPr>
      <t>Commencez par saisir les</t>
    </r>
    <r>
      <rPr>
        <b/>
        <i/>
        <sz val="11"/>
        <color theme="1"/>
        <rFont val="Franklin Gothic Book"/>
        <family val="2"/>
      </rPr>
      <t xml:space="preserve"> (A) entités de l’État</t>
    </r>
    <r>
      <rPr>
        <i/>
        <sz val="11"/>
        <color theme="1"/>
        <rFont val="Franklin Gothic Book"/>
        <family val="2"/>
      </rPr>
      <t xml:space="preserve"> qui soumettent des déclarations à l’ITIE.</t>
    </r>
    <r>
      <rPr>
        <i/>
        <sz val="11"/>
        <color theme="1"/>
        <rFont val="Franklin Gothic Book"/>
        <family val="2"/>
      </rPr>
      <t xml:space="preserve"> </t>
    </r>
    <r>
      <rPr>
        <i/>
        <sz val="11"/>
        <color theme="1"/>
        <rFont val="Franklin Gothic Book"/>
        <family val="2"/>
      </rPr>
      <t>Veuillez noter que le « total déclaré » est automatiquement extrait de la feuille 4-Recettes extractives -compl.-</t>
    </r>
    <r>
      <rPr>
        <i/>
        <sz val="11"/>
        <color theme="1"/>
        <rFont val="Franklin Gothic Book"/>
        <family val="2"/>
      </rPr>
      <t xml:space="preserve"> </t>
    </r>
  </si>
  <si>
    <t xml:space="preserve">          Veuillez noter que les colonnes F à H permettent désormais de saisir des informations sur la qualité des données. </t>
  </si>
  <si>
    <r>
      <rPr>
        <i/>
        <sz val="11"/>
        <color theme="1"/>
        <rFont val="Franklin Gothic Book"/>
        <family val="2"/>
      </rPr>
      <t>2.</t>
    </r>
    <r>
      <rPr>
        <i/>
        <sz val="11"/>
        <color theme="1"/>
        <rFont val="Franklin Gothic Book"/>
        <family val="2"/>
      </rPr>
      <t xml:space="preserve"> </t>
    </r>
    <r>
      <rPr>
        <i/>
        <sz val="11"/>
        <color theme="1"/>
        <rFont val="Franklin Gothic Book"/>
        <family val="2"/>
      </rPr>
      <t xml:space="preserve">Saisissez les </t>
    </r>
    <r>
      <rPr>
        <b/>
        <i/>
        <sz val="11"/>
        <color theme="1"/>
        <rFont val="Franklin Gothic Book"/>
        <family val="2"/>
      </rPr>
      <t>(B) entreprises déclarantes</t>
    </r>
    <r>
      <rPr>
        <i/>
        <sz val="11"/>
        <color theme="1"/>
        <rFont val="Franklin Gothic Book"/>
        <family val="2"/>
      </rPr>
      <t>, en commençant par ajouter le type de numéro d’identification (ID) référencé et l’émetteur de l’ID de l’entreprise.</t>
    </r>
    <r>
      <rPr>
        <i/>
        <sz val="11"/>
        <color theme="1"/>
        <rFont val="Franklin Gothic Book"/>
        <family val="2"/>
      </rPr>
      <t xml:space="preserve"> </t>
    </r>
    <r>
      <rPr>
        <i/>
        <sz val="11"/>
        <color theme="1"/>
        <rFont val="Franklin Gothic Book"/>
        <family val="2"/>
      </rPr>
      <t>Veuillez noter que le « total des paiements au gouvernement » est automatiquement extrait de la feuille 4-Recettes extractives -compl.-</t>
    </r>
    <r>
      <rPr>
        <i/>
        <sz val="11"/>
        <color theme="1"/>
        <rFont val="Franklin Gothic Book"/>
        <family val="2"/>
      </rPr>
      <t xml:space="preserve"> </t>
    </r>
  </si>
  <si>
    <t xml:space="preserve">           Veuillez noter que les colonnes J à M permettent d’ajouter des informations sur l’assurance qualité des données. </t>
  </si>
  <si>
    <r>
      <rPr>
        <i/>
        <sz val="11"/>
        <color theme="1"/>
        <rFont val="Franklin Gothic Book"/>
        <family val="2"/>
      </rPr>
      <t xml:space="preserve">3. Saisissez les </t>
    </r>
    <r>
      <rPr>
        <b/>
        <i/>
        <sz val="11"/>
        <color theme="1"/>
        <rFont val="Franklin Gothic Book"/>
        <family val="2"/>
      </rPr>
      <t>(C) Projets</t>
    </r>
    <r>
      <rPr>
        <i/>
        <sz val="11"/>
        <color theme="1"/>
        <rFont val="Franklin Gothic Book"/>
        <family val="2"/>
      </rPr>
      <t>.</t>
    </r>
    <r>
      <rPr>
        <b/>
        <i/>
        <sz val="11"/>
        <color theme="1"/>
        <rFont val="Franklin Gothic Book"/>
        <family val="2"/>
      </rPr>
      <t xml:space="preserve"> </t>
    </r>
    <r>
      <rPr>
        <i/>
        <sz val="11"/>
        <color theme="1"/>
        <rFont val="Franklin Gothic Book"/>
        <family val="2"/>
      </rPr>
      <t>Veuillez noter que les colonnes L à O permettent de saisir le coût du projet (Exigence 4.10) et que les colonnes P et Q concernent la déclaration des émissions de CO2 par projet.</t>
    </r>
    <r>
      <rPr>
        <i/>
        <sz val="11"/>
        <color theme="1"/>
        <rFont val="Franklin Gothic Book"/>
        <family val="2"/>
      </rPr>
      <t xml:space="preserve"> </t>
    </r>
  </si>
  <si>
    <t>(A) Liste des entités de l’État déclarantes</t>
  </si>
  <si>
    <t>Informations sur l’entité</t>
  </si>
  <si>
    <t>Informations sur la qualité des données</t>
  </si>
  <si>
    <t>Nom complet de l’entité</t>
  </si>
  <si>
    <t>Type d’entité</t>
  </si>
  <si>
    <t>Numéro d’identification (le cas échéant)</t>
  </si>
  <si>
    <t>Total déclaré</t>
  </si>
  <si>
    <t xml:space="preserve">A soumis des données à l’ITIE ? </t>
  </si>
  <si>
    <t>Soumise aux normes d’audit ?</t>
  </si>
  <si>
    <t>A respecté les exigences d’assurance qualité du GMP ?</t>
  </si>
  <si>
    <t>&lt; Type d’agence &gt;</t>
  </si>
  <si>
    <t>Gouvernement central</t>
  </si>
  <si>
    <t>&lt;Utiliser l’identifiant d’entité juridique s’il est disponible&gt;</t>
  </si>
  <si>
    <t>EE</t>
  </si>
  <si>
    <t>Entreprise d’État</t>
  </si>
  <si>
    <t>Il est possible d’ajouter de nouvelles lignes, le cas échéant : cliquez avec le bouton droit de la souris sur le numéro de ligne à gauche et sélectionnez « Insérer »</t>
  </si>
  <si>
    <t>Indiquez le type de numéro d’identification référencé dans la liste ci-dessous concernant les entreprises et l’émetteur du numéro d’identification.</t>
  </si>
  <si>
    <t>Type d’ID d’entreprise</t>
  </si>
  <si>
    <t>Émetteur</t>
  </si>
  <si>
    <t>Lien</t>
  </si>
  <si>
    <t>Exemple : numéro d’identification fiscale</t>
  </si>
  <si>
    <t>Par ex. registre unifié des entreprises</t>
  </si>
  <si>
    <t>S’il est disponible, lien vers le registre ou l’agence</t>
  </si>
  <si>
    <t>Nom complet de l’entreprise</t>
  </si>
  <si>
    <t>Type d’entreprise</t>
  </si>
  <si>
    <t>Numéro d’identification d’entreprise</t>
  </si>
  <si>
    <t>Secteur</t>
  </si>
  <si>
    <t>Matières premières (séparées par une virgule)</t>
  </si>
  <si>
    <t xml:space="preserve">Cotation en bourse ou site Internet de l’entreprise </t>
  </si>
  <si>
    <t>Etats financiers de la filiale nationale (ou si elles ne sont pas disponibles, bilan, flux de trésorerie, compte de résultat)</t>
  </si>
  <si>
    <t>Entreprise soumise aux normes d’audit pour l’exercice couvert ?</t>
  </si>
  <si>
    <t>Pétrole et gaz</t>
  </si>
  <si>
    <t>Entreprise cotée en bourse</t>
  </si>
  <si>
    <t>Exploitation minière</t>
  </si>
  <si>
    <t>&lt;Choisir le secteur&gt;</t>
  </si>
  <si>
    <t>Liste des (C) déclarations de projet</t>
  </si>
  <si>
    <t xml:space="preserve">Informations sur les coûts </t>
  </si>
  <si>
    <t xml:space="preserve">Informations sur les émissions de gaz à effet de serre </t>
  </si>
  <si>
    <t>Nom complet de projet</t>
  </si>
  <si>
    <t>Numéro(s) de référence d’accord juridique : contrat, licence, bail, concession,…</t>
  </si>
  <si>
    <t>Date d’expiration</t>
  </si>
  <si>
    <t>Entreprises affiliées, commencer par l’opérateur</t>
  </si>
  <si>
    <t>Matières premières (une par ligne)</t>
  </si>
  <si>
    <t>Statut</t>
  </si>
  <si>
    <t>Production (volume)</t>
  </si>
  <si>
    <t>Unité</t>
  </si>
  <si>
    <t>Production (valeur)</t>
  </si>
  <si>
    <t>Devise</t>
  </si>
  <si>
    <t>Coûts -Capex-</t>
  </si>
  <si>
    <t>Coûts -Opex-</t>
  </si>
  <si>
    <t>Devise des coûts</t>
  </si>
  <si>
    <t>Émissions de GES</t>
  </si>
  <si>
    <t>Unité des émissions</t>
  </si>
  <si>
    <t>Sans objet</t>
  </si>
  <si>
    <t>Gaz naturel (2711)</t>
  </si>
  <si>
    <t>&lt; Choisir une phase &gt;</t>
  </si>
  <si>
    <t>Diamants (7102)</t>
  </si>
  <si>
    <t>Production</t>
  </si>
  <si>
    <t>Cuivre (2603)</t>
  </si>
  <si>
    <t>Cobalt (2605)</t>
  </si>
  <si>
    <t>Or (7108)</t>
  </si>
  <si>
    <t>Pétrole brut (2709)</t>
  </si>
  <si>
    <t>Passer à l’onget 4-Recettes extractives -compl.-</t>
  </si>
  <si>
    <t>Summary data template</t>
  </si>
  <si>
    <t>Partie 4 :  Total des recettes gouvernementales provenant du secteur extractif (avec la classification du SFP)</t>
  </si>
  <si>
    <t>Contient des données exhaustives sur les recettes gouvernementales par flux de revenus, selon la classification des Statistiques de finances publiques (SFP).</t>
  </si>
  <si>
    <t>Que sont les SFP ?</t>
  </si>
  <si>
    <r>
      <rPr>
        <b/>
        <u/>
        <sz val="11"/>
        <color theme="10"/>
        <rFont val="Franklin Gothic Book"/>
        <family val="2"/>
      </rPr>
      <t>Exigence 4.1(d) de l’ITIE</t>
    </r>
    <r>
      <rPr>
        <b/>
        <sz val="11"/>
        <color rgb="FF000000"/>
        <rFont val="Franklin Gothic Book"/>
        <family val="2"/>
      </rPr>
      <t> :</t>
    </r>
    <r>
      <rPr>
        <b/>
        <sz val="11"/>
        <color rgb="FF000000"/>
        <rFont val="Franklin Gothic Book"/>
        <family val="2"/>
      </rPr>
      <t xml:space="preserve"> </t>
    </r>
    <r>
      <rPr>
        <b/>
        <sz val="11"/>
        <color rgb="FF000000"/>
        <rFont val="Franklin Gothic Book"/>
        <family val="2"/>
      </rPr>
      <t>Divulgation exhaustive par le gouvernement</t>
    </r>
  </si>
  <si>
    <t>GFS Level 1</t>
  </si>
  <si>
    <t>GFS Level 2</t>
  </si>
  <si>
    <t>GFS Level 3</t>
  </si>
  <si>
    <t>GFS Level 4</t>
  </si>
  <si>
    <t>Classification SFP</t>
  </si>
  <si>
    <t>Nom de flux de revenus</t>
  </si>
  <si>
    <t>Entité de l’État émettrice</t>
  </si>
  <si>
    <t>Bénéficiaire final</t>
  </si>
  <si>
    <t>Valeur des recettes</t>
  </si>
  <si>
    <t>Impôts extraordinaires sur le revenu, le bénéfice et les plus-values (1112E2)</t>
  </si>
  <si>
    <t>Autre</t>
  </si>
  <si>
    <t>Le cadre statistique des finances publiques [SFP – « Government Finance Statistics » en anglais] est un cadre international de classification des flux de revenus en vue de les comparer entre différents pays et différentes périodes. Voir l’exemple de cadre complet ci-dessous. Le cadre utilisé ci-dessous a été élaboré par le Fonds monétaire international (FMI) et le Secrétariat international de l’ITIE.
La lettre E dans les codes du SFP signifie qu’il s’agit de codes exclusivement utilisés pour les recettes provenant d’entreprises extractives. Les chiffres à droite ont été spécifiquement conçus pour les entreprises extractives.</t>
  </si>
  <si>
    <t>Impôts généraux sur les biens et services (TVA, taxe sur les ventes, taxe sur le chiffre d’affaires) (1141E)</t>
  </si>
  <si>
    <t>TVA</t>
  </si>
  <si>
    <t>Redevances (1415E1)</t>
  </si>
  <si>
    <t>Droits de licence (114521E)</t>
  </si>
  <si>
    <t>Taxes sur les émissions et la pollution (114522E)</t>
  </si>
  <si>
    <t>Pour des orientations complémentaires, veuillez accéder au site https://eiti.org/fr/guidance-notes/modele-de-donnees-resumees-itie</t>
  </si>
  <si>
    <t>Droits de licence</t>
  </si>
  <si>
    <r>
      <rPr>
        <u/>
        <sz val="11"/>
        <color theme="1"/>
        <rFont val="Franklin Gothic Book"/>
        <family val="2"/>
      </rPr>
      <t>ou au site</t>
    </r>
    <r>
      <rPr>
        <i/>
        <u/>
        <sz val="11"/>
        <color rgb="FF000000"/>
        <rFont val="Franklin Gothic Book"/>
        <family val="2"/>
      </rPr>
      <t xml:space="preserve"> </t>
    </r>
    <r>
      <rPr>
        <b/>
        <u/>
        <sz val="11"/>
        <color theme="10"/>
        <rFont val="Franklin Gothic Book"/>
        <family val="2"/>
      </rPr>
      <t>https://www.imf.org/external/np/sta/gfsm/</t>
    </r>
  </si>
  <si>
    <t>Autres impôts à payer par les entreprises exploitant des ressources naturelles (116E)</t>
  </si>
  <si>
    <t>&lt;Choisir dans le menu&gt;</t>
  </si>
  <si>
    <t>Total en dollars US</t>
  </si>
  <si>
    <t>Informations complémentaires</t>
  </si>
  <si>
    <t>Toute information complémentaire non admissible pour être incluse dans le tableau ci-dessus doit figurer en dessous dans un commentaire.</t>
  </si>
  <si>
    <t>Commentaire 1</t>
  </si>
  <si>
    <t>Veuillez inclure des commentaires ici. Les retenues à la source ne sont pas versées pour le compte des entreprises et doivent donc être exclues</t>
  </si>
  <si>
    <t>Commentaire 2</t>
  </si>
  <si>
    <t>Insérez des lignes supplémentaires selon les besoins. Par exemple, le tableau ci-dessous couvre les recettes exclues</t>
  </si>
  <si>
    <t>Entité de l’État</t>
  </si>
  <si>
    <t>Retenues à la source</t>
  </si>
  <si>
    <t>Autorités fiscales</t>
  </si>
  <si>
    <t>Total</t>
  </si>
  <si>
    <t>Commentaire 3</t>
  </si>
  <si>
    <t>Veuillez inclure des commentaires ici.</t>
  </si>
  <si>
    <t>Commentaire 4</t>
  </si>
  <si>
    <t>Commentaire 5</t>
  </si>
  <si>
    <t>Passer à l’onglet 5-Recettes gouv.(ent.+proj)</t>
  </si>
  <si>
    <t xml:space="preserve">Saisit les données au niveau des entreprises et des projets par flux de revenus. Les entreprises et les projets sont disponibles dans le menu déroulant, car les données ont été saisies dans la feuille 3. </t>
  </si>
  <si>
    <t>Exigence 4.1.c de l’ITIE : Paiements des entreprises</t>
  </si>
  <si>
    <t>Exigence 4.7 de l’ITIE : Déclaration par projet</t>
  </si>
  <si>
    <r>
      <rPr>
        <i/>
        <sz val="11"/>
        <color theme="1"/>
        <rFont val="Franklin Gothic Book"/>
        <family val="2"/>
      </rPr>
      <t>1.</t>
    </r>
    <r>
      <rPr>
        <i/>
        <sz val="11"/>
        <color theme="1"/>
        <rFont val="Franklin Gothic Book"/>
        <family val="2"/>
      </rPr>
      <t xml:space="preserve"> </t>
    </r>
    <r>
      <rPr>
        <i/>
        <sz val="11"/>
        <color theme="1"/>
        <rFont val="Franklin Gothic Book"/>
        <family val="2"/>
      </rPr>
      <t>Sélectionnez le nom d’</t>
    </r>
    <r>
      <rPr>
        <b/>
        <i/>
        <sz val="11"/>
        <color theme="1"/>
        <rFont val="Franklin Gothic Book"/>
        <family val="2"/>
      </rPr>
      <t>entreprise</t>
    </r>
    <r>
      <rPr>
        <i/>
        <sz val="11"/>
        <color theme="1"/>
        <rFont val="Franklin Gothic Book"/>
        <family val="2"/>
      </rPr>
      <t xml:space="preserve"> dans le menu déroulant</t>
    </r>
  </si>
  <si>
    <r>
      <rPr>
        <i/>
        <sz val="11"/>
        <color theme="1"/>
        <rFont val="Franklin Gothic Book"/>
        <family val="2"/>
      </rPr>
      <t>2.</t>
    </r>
    <r>
      <rPr>
        <i/>
        <sz val="11"/>
        <color theme="1"/>
        <rFont val="Franklin Gothic Book"/>
        <family val="2"/>
      </rPr>
      <t xml:space="preserve"> </t>
    </r>
    <r>
      <rPr>
        <i/>
        <sz val="11"/>
        <color theme="1"/>
        <rFont val="Franklin Gothic Book"/>
        <family val="2"/>
      </rPr>
      <t>Sélectionnez l’</t>
    </r>
    <r>
      <rPr>
        <b/>
        <i/>
        <sz val="11"/>
        <color theme="1"/>
        <rFont val="Franklin Gothic Book"/>
        <family val="2"/>
      </rPr>
      <t>entité de l’État émettrice</t>
    </r>
    <r>
      <rPr>
        <i/>
        <sz val="11"/>
        <color theme="1"/>
        <rFont val="Franklin Gothic Book"/>
        <family val="2"/>
      </rPr>
      <t xml:space="preserve"> et le </t>
    </r>
    <r>
      <rPr>
        <b/>
        <i/>
        <sz val="11"/>
        <color theme="1"/>
        <rFont val="Franklin Gothic Book"/>
        <family val="2"/>
      </rPr>
      <t xml:space="preserve">nom du paiement </t>
    </r>
    <r>
      <rPr>
        <i/>
        <sz val="11"/>
        <color theme="1"/>
        <rFont val="Franklin Gothic Book"/>
        <family val="2"/>
      </rPr>
      <t>dans le menu déroulant</t>
    </r>
  </si>
  <si>
    <r>
      <rPr>
        <i/>
        <sz val="11"/>
        <color theme="1"/>
        <rFont val="Franklin Gothic Book"/>
        <family val="2"/>
      </rPr>
      <t>3.</t>
    </r>
    <r>
      <rPr>
        <i/>
        <sz val="11"/>
        <color theme="1"/>
        <rFont val="Franklin Gothic Book"/>
        <family val="2"/>
      </rPr>
      <t xml:space="preserve"> </t>
    </r>
    <r>
      <rPr>
        <i/>
        <sz val="11"/>
        <color theme="1"/>
        <rFont val="Franklin Gothic Book"/>
        <family val="2"/>
      </rPr>
      <t xml:space="preserve">Indiquez si le flux de paiements est i) </t>
    </r>
    <r>
      <rPr>
        <b/>
        <i/>
        <sz val="11"/>
        <color theme="1"/>
        <rFont val="Franklin Gothic Book"/>
        <family val="2"/>
      </rPr>
      <t>prélevé sur le projet</t>
    </r>
    <r>
      <rPr>
        <i/>
        <sz val="11"/>
        <color theme="1"/>
        <rFont val="Franklin Gothic Book"/>
        <family val="2"/>
      </rPr>
      <t xml:space="preserve"> et ii) </t>
    </r>
    <r>
      <rPr>
        <b/>
        <i/>
        <sz val="11"/>
        <color theme="1"/>
        <rFont val="Franklin Gothic Book"/>
        <family val="2"/>
      </rPr>
      <t>déclaré par projet</t>
    </r>
  </si>
  <si>
    <r>
      <rPr>
        <i/>
        <sz val="11"/>
        <color theme="1"/>
        <rFont val="Franklin Gothic Book"/>
        <family val="2"/>
      </rPr>
      <t>4.</t>
    </r>
    <r>
      <rPr>
        <i/>
        <sz val="11"/>
        <color theme="1"/>
        <rFont val="Franklin Gothic Book"/>
        <family val="2"/>
      </rPr>
      <t xml:space="preserve"> </t>
    </r>
    <r>
      <rPr>
        <i/>
        <sz val="11"/>
        <color theme="1"/>
        <rFont val="Franklin Gothic Book"/>
        <family val="2"/>
      </rPr>
      <t>Saisissez les informations sur le projet :</t>
    </r>
    <r>
      <rPr>
        <i/>
        <sz val="11"/>
        <color theme="1"/>
        <rFont val="Franklin Gothic Book"/>
        <family val="2"/>
      </rPr>
      <t xml:space="preserve"> </t>
    </r>
    <r>
      <rPr>
        <b/>
        <i/>
        <sz val="11"/>
        <color theme="1"/>
        <rFont val="Franklin Gothic Book"/>
        <family val="2"/>
      </rPr>
      <t>nom du projet </t>
    </r>
    <r>
      <rPr>
        <i/>
        <sz val="11"/>
        <color theme="1"/>
        <rFont val="Franklin Gothic Book"/>
        <family val="2"/>
      </rPr>
      <t xml:space="preserve">et </t>
    </r>
    <r>
      <rPr>
        <b/>
        <i/>
        <sz val="11"/>
        <color theme="1"/>
        <rFont val="Franklin Gothic Book"/>
        <family val="2"/>
      </rPr>
      <t>devise de déclaration</t>
    </r>
  </si>
  <si>
    <r>
      <rPr>
        <i/>
        <sz val="11"/>
        <color theme="1"/>
        <rFont val="Franklin Gothic Book"/>
        <family val="2"/>
      </rPr>
      <t>5.</t>
    </r>
    <r>
      <rPr>
        <i/>
        <sz val="11"/>
        <color theme="1"/>
        <rFont val="Franklin Gothic Book"/>
        <family val="2"/>
      </rPr>
      <t xml:space="preserve"> </t>
    </r>
    <r>
      <rPr>
        <i/>
        <sz val="11"/>
        <color theme="1"/>
        <rFont val="Franklin Gothic Book"/>
        <family val="2"/>
      </rPr>
      <t xml:space="preserve">Saisissez la </t>
    </r>
    <r>
      <rPr>
        <b/>
        <i/>
        <sz val="11"/>
        <color theme="1"/>
        <rFont val="Franklin Gothic Book"/>
        <family val="2"/>
      </rPr>
      <t>valeur des recettes</t>
    </r>
    <r>
      <rPr>
        <i/>
        <sz val="11"/>
        <color theme="1"/>
        <rFont val="Franklin Gothic Book"/>
        <family val="2"/>
      </rPr>
      <t xml:space="preserve">, </t>
    </r>
    <r>
      <rPr>
        <i/>
        <u/>
        <sz val="11"/>
        <color theme="1"/>
        <rFont val="Franklin Gothic Book"/>
        <family val="2"/>
      </rPr>
      <t>telle qu’elle a été divulguée par le gouvernement</t>
    </r>
    <r>
      <rPr>
        <i/>
        <sz val="11"/>
        <color theme="1"/>
        <rFont val="Franklin Gothic Book"/>
        <family val="2"/>
      </rPr>
      <t xml:space="preserve">, et tout </t>
    </r>
    <r>
      <rPr>
        <b/>
        <i/>
        <sz val="11"/>
        <color theme="1"/>
        <rFont val="Franklin Gothic Book"/>
        <family val="2"/>
      </rPr>
      <t>commentaire</t>
    </r>
    <r>
      <rPr>
        <i/>
        <sz val="11"/>
        <color theme="1"/>
        <rFont val="Franklin Gothic Book"/>
        <family val="2"/>
      </rPr>
      <t xml:space="preserve"> pertinent</t>
    </r>
  </si>
  <si>
    <t>Paiements en nature (le cas échéant)</t>
  </si>
  <si>
    <t>Sector</t>
  </si>
  <si>
    <t>Entreprise</t>
  </si>
  <si>
    <t>Prélevé dans le cadre du projet (O/N)</t>
  </si>
  <si>
    <t>Déclaré par projet (O/N)</t>
  </si>
  <si>
    <t>Nom du projet (le cas échéant)</t>
  </si>
  <si>
    <t>Devise de déclaration</t>
  </si>
  <si>
    <t>Paiement en nature (O/N)</t>
  </si>
  <si>
    <t>Volume en nature (le cas échéant)</t>
  </si>
  <si>
    <t>Unité (le cas échéant)</t>
  </si>
  <si>
    <t>Non</t>
  </si>
  <si>
    <t>Oui</t>
  </si>
  <si>
    <t>*** fin du formulaire</t>
  </si>
  <si>
    <t>Tableau 1 – Codes pays</t>
  </si>
  <si>
    <t>Tableau 2 – Options simples</t>
  </si>
  <si>
    <t>Tableau 3 – Options de déclaration</t>
  </si>
  <si>
    <t>Tableau 5 – Liste des matières premières</t>
  </si>
  <si>
    <t>Tableau 6 – Codes/classification SFP</t>
  </si>
  <si>
    <t>Tableau 7 – Secteurs</t>
  </si>
  <si>
    <t>Tableau 8 – Phases de projet</t>
  </si>
  <si>
    <t>Tableau 9 – Types d’entités de l’État</t>
  </si>
  <si>
    <t>Tableau 10 – Types d’entreprises</t>
  </si>
  <si>
    <t>Code ISO Alpha-2</t>
  </si>
  <si>
    <t>Code numérique ISO (UN M49)</t>
  </si>
  <si>
    <t>Code de devise (ISO-4217)</t>
  </si>
  <si>
    <t>Numéro de code de devise (ISO-4217)</t>
  </si>
  <si>
    <t>Liste</t>
  </si>
  <si>
    <t>Code produit SH</t>
  </si>
  <si>
    <t>Description produit SH</t>
  </si>
  <si>
    <t>Description produit SH avec volume</t>
  </si>
  <si>
    <t>Combiné</t>
  </si>
  <si>
    <t>Description SFP</t>
  </si>
  <si>
    <t>Code SFP</t>
  </si>
  <si>
    <t>SFP niveau 1</t>
  </si>
  <si>
    <t>SFP niveau 2</t>
  </si>
  <si>
    <t>SFP niveau 3</t>
  </si>
  <si>
    <t>SFP niveau 4</t>
  </si>
  <si>
    <t>Secteur(s)</t>
  </si>
  <si>
    <t>Phases de projet</t>
  </si>
  <si>
    <t>Afghanistan</t>
  </si>
  <si>
    <t>AF</t>
  </si>
  <si>
    <t>AFG</t>
  </si>
  <si>
    <t>4</t>
  </si>
  <si>
    <t>AFN</t>
  </si>
  <si>
    <t>Afghani</t>
  </si>
  <si>
    <t>&lt; Déclaration ITIE ou divulgation systématique ? &gt;</t>
  </si>
  <si>
    <t>2501</t>
  </si>
  <si>
    <t>Sel et chlorure de sodium pur (2501)</t>
  </si>
  <si>
    <t>Sel et chlorure de sodium pur (2501), volume</t>
  </si>
  <si>
    <t>Impôts ordinaires sur le revenu, le bénéfice et les plus-values (1112E1)</t>
  </si>
  <si>
    <t>Impôts ordinaires sur le revenu, le bénéfice et les plus-values</t>
  </si>
  <si>
    <t>1112E1</t>
  </si>
  <si>
    <t>Impôts (11E)</t>
  </si>
  <si>
    <t>Impôts sur le revenu, le bénéfice et les plus-values (111E)</t>
  </si>
  <si>
    <t>Afrique du Sud</t>
  </si>
  <si>
    <t>ZA</t>
  </si>
  <si>
    <t>ZAF</t>
  </si>
  <si>
    <t>710</t>
  </si>
  <si>
    <t>ZAR</t>
  </si>
  <si>
    <t>Rand</t>
  </si>
  <si>
    <t>Oui, divulgation systématique</t>
  </si>
  <si>
    <t>2502</t>
  </si>
  <si>
    <t>Pyrites de fer (2502)</t>
  </si>
  <si>
    <t>Pyrites de fer (2502), volume</t>
  </si>
  <si>
    <t>Impôts extraordinaires sur le revenu, le bénéfice et les plus-values</t>
  </si>
  <si>
    <t>1112E2</t>
  </si>
  <si>
    <t>Exploration</t>
  </si>
  <si>
    <t>Gouvernement d’État</t>
  </si>
  <si>
    <t>AL</t>
  </si>
  <si>
    <t>ALB</t>
  </si>
  <si>
    <t>8</t>
  </si>
  <si>
    <t>ALL</t>
  </si>
  <si>
    <t>Lek albanais</t>
  </si>
  <si>
    <t>Partiellement</t>
  </si>
  <si>
    <t>Oui, par le biais de la déclaration ITIE</t>
  </si>
  <si>
    <t>2503</t>
  </si>
  <si>
    <t>Soufre de tout type (2503)</t>
  </si>
  <si>
    <t>Soufre de tout type (2503), volume</t>
  </si>
  <si>
    <t>Impôts sur la masse salariale et la main-d’œuvre (112E)</t>
  </si>
  <si>
    <t>112E</t>
  </si>
  <si>
    <t>Gouvernement local</t>
  </si>
  <si>
    <t>Entreprise privée</t>
  </si>
  <si>
    <t>Algérie</t>
  </si>
  <si>
    <t>DZ</t>
  </si>
  <si>
    <t>DZA</t>
  </si>
  <si>
    <t>12</t>
  </si>
  <si>
    <t>DZD</t>
  </si>
  <si>
    <t>Dinar algérien</t>
  </si>
  <si>
    <t>2504</t>
  </si>
  <si>
    <t>Graphite naturel (2504)</t>
  </si>
  <si>
    <t>Graphite naturel (2504), volume</t>
  </si>
  <si>
    <t>Impôts sur la propriété (113E)</t>
  </si>
  <si>
    <t>Impôts sur la propriété</t>
  </si>
  <si>
    <t>113E</t>
  </si>
  <si>
    <t>Développement</t>
  </si>
  <si>
    <t>Allemagne</t>
  </si>
  <si>
    <t>DE</t>
  </si>
  <si>
    <t>DEU</t>
  </si>
  <si>
    <t>276</t>
  </si>
  <si>
    <t>EUR</t>
  </si>
  <si>
    <t>Euro</t>
  </si>
  <si>
    <t>Non disponible</t>
  </si>
  <si>
    <t>2505</t>
  </si>
  <si>
    <t>Sables naturels (2505)</t>
  </si>
  <si>
    <t>Sables naturels (2505), volume</t>
  </si>
  <si>
    <t>Impôts généraux sur les biens et services (TVA, taxe sur les ventes, taxe sur le chiffre d’affaires)</t>
  </si>
  <si>
    <t>1141E</t>
  </si>
  <si>
    <t>Impôts sur les biens et services (114E)</t>
  </si>
  <si>
    <t>Andorre</t>
  </si>
  <si>
    <t>AD</t>
  </si>
  <si>
    <t>AND</t>
  </si>
  <si>
    <t>20</t>
  </si>
  <si>
    <t>2506</t>
  </si>
  <si>
    <t>Quartz (2506)</t>
  </si>
  <si>
    <t>Quartz (2506), volume</t>
  </si>
  <si>
    <t>Droits d’accise (1142E)</t>
  </si>
  <si>
    <t>Droits d’accise</t>
  </si>
  <si>
    <t>1142E</t>
  </si>
  <si>
    <t>Angola</t>
  </si>
  <si>
    <t>AO</t>
  </si>
  <si>
    <t>AGO</t>
  </si>
  <si>
    <t>24</t>
  </si>
  <si>
    <t>AOA</t>
  </si>
  <si>
    <t>Kwanza</t>
  </si>
  <si>
    <t>Tableau 4 – Liste des codes de devises</t>
  </si>
  <si>
    <t>2507</t>
  </si>
  <si>
    <t>Kaolin (2507)</t>
  </si>
  <si>
    <t>Kaolin (2507), volume</t>
  </si>
  <si>
    <t>114521E</t>
  </si>
  <si>
    <t>Impôts sur l’usage de biens/permission d’utiliser des biens ou de mener des activités (1145E)</t>
  </si>
  <si>
    <t>Anguilla</t>
  </si>
  <si>
    <t>AI</t>
  </si>
  <si>
    <t>AIA</t>
  </si>
  <si>
    <t>660</t>
  </si>
  <si>
    <t>XCD</t>
  </si>
  <si>
    <t>Dollar des Caraïbes orientales</t>
  </si>
  <si>
    <t>2508</t>
  </si>
  <si>
    <t>Autres argiles (2508)</t>
  </si>
  <si>
    <t>Autres argiles (2508), volume</t>
  </si>
  <si>
    <t>Taxes sur les émissions et la pollution</t>
  </si>
  <si>
    <t>114522E</t>
  </si>
  <si>
    <t>Antigua-et-Barbuda</t>
  </si>
  <si>
    <t>AG</t>
  </si>
  <si>
    <t>ATG</t>
  </si>
  <si>
    <t>28</t>
  </si>
  <si>
    <t>AED</t>
  </si>
  <si>
    <t>Dirham émirien</t>
  </si>
  <si>
    <t>2509</t>
  </si>
  <si>
    <t>Craie (2509)</t>
  </si>
  <si>
    <t>Craie (2509), volume</t>
  </si>
  <si>
    <t>Taxes sur les véhicules motorisés (11451E)</t>
  </si>
  <si>
    <t>Taxes sur les véhicules motorisés</t>
  </si>
  <si>
    <t>11451E</t>
  </si>
  <si>
    <t>Tableau 11 – Fiabilité</t>
  </si>
  <si>
    <t>Antilles néerlandaises</t>
  </si>
  <si>
    <t>AN</t>
  </si>
  <si>
    <t>ANT</t>
  </si>
  <si>
    <t>530</t>
  </si>
  <si>
    <t>ANG</t>
  </si>
  <si>
    <t>Florin des Antilles néerlandaises</t>
  </si>
  <si>
    <t>2510</t>
  </si>
  <si>
    <t>Phosphates de calcium naturels (2510)</t>
  </si>
  <si>
    <t>Phosphates de calcium naturels (2510), volume</t>
  </si>
  <si>
    <t>Droits de douane et autres droits d’importation (1151E)</t>
  </si>
  <si>
    <t>Droits de douane et autres droits d’importation</t>
  </si>
  <si>
    <t>1151E</t>
  </si>
  <si>
    <t>Taxes sur le commerce et les transactions au niveau international (115E)</t>
  </si>
  <si>
    <t>Type de réponse</t>
  </si>
  <si>
    <t>Arabie saoudite</t>
  </si>
  <si>
    <t>SA</t>
  </si>
  <si>
    <t>SAU</t>
  </si>
  <si>
    <t>682</t>
  </si>
  <si>
    <t>SAR</t>
  </si>
  <si>
    <t>Riyal saoudien</t>
  </si>
  <si>
    <t>2511</t>
  </si>
  <si>
    <t>Sulfate de baryum naturel (2511)</t>
  </si>
  <si>
    <t>Sulfate de baryum naturel (2511), volume</t>
  </si>
  <si>
    <t>Taxes sur les exportations (1152E)</t>
  </si>
  <si>
    <t>Taxes sur les exportations</t>
  </si>
  <si>
    <t>1152E</t>
  </si>
  <si>
    <t>Argentine</t>
  </si>
  <si>
    <t>AR</t>
  </si>
  <si>
    <t>ARG</t>
  </si>
  <si>
    <t>32</t>
  </si>
  <si>
    <t>ARS</t>
  </si>
  <si>
    <t>Peso argentin</t>
  </si>
  <si>
    <t>AMD</t>
  </si>
  <si>
    <t>Dram</t>
  </si>
  <si>
    <t>2512</t>
  </si>
  <si>
    <t>Farines siliceuses fossiles (2512)</t>
  </si>
  <si>
    <t>Farines siliceuses fossiles (2512), volume</t>
  </si>
  <si>
    <t>Bénéfices des monopoles sur les ressources naturelles (1153E1)</t>
  </si>
  <si>
    <t>Bénéfices des monopoles sur les ressources naturelles</t>
  </si>
  <si>
    <t>1153E1</t>
  </si>
  <si>
    <t>Arménie</t>
  </si>
  <si>
    <t>AM</t>
  </si>
  <si>
    <t>ARM</t>
  </si>
  <si>
    <t>51</t>
  </si>
  <si>
    <t>2513</t>
  </si>
  <si>
    <t>Pierre ponce (2513)</t>
  </si>
  <si>
    <t>Pierre ponce (2513), volume</t>
  </si>
  <si>
    <t>Autres impôts à payer par les entreprises exploitant des ressources naturelles</t>
  </si>
  <si>
    <t>116E</t>
  </si>
  <si>
    <t>Incertain</t>
  </si>
  <si>
    <t>Aruba</t>
  </si>
  <si>
    <t>AW</t>
  </si>
  <si>
    <t>ABW</t>
  </si>
  <si>
    <t>533</t>
  </si>
  <si>
    <t>AWG</t>
  </si>
  <si>
    <t>Florin arubais</t>
  </si>
  <si>
    <t>2514</t>
  </si>
  <si>
    <t>Ardoise (2514)</t>
  </si>
  <si>
    <t>Ardoise (2514), volume</t>
  </si>
  <si>
    <t>Cotisations patronales à la sécurité sociale (1212E)</t>
  </si>
  <si>
    <t>Cotisations patronales à la sécurité sociale</t>
  </si>
  <si>
    <t>1212E</t>
  </si>
  <si>
    <t>Cotisations sociales (12E)</t>
  </si>
  <si>
    <t>Australie</t>
  </si>
  <si>
    <t>AU</t>
  </si>
  <si>
    <t>AUS</t>
  </si>
  <si>
    <t>36</t>
  </si>
  <si>
    <t>AUD</t>
  </si>
  <si>
    <t>Dollar australien</t>
  </si>
  <si>
    <t>2515</t>
  </si>
  <si>
    <t>Marbre (2515)</t>
  </si>
  <si>
    <t>Marbre (2515), volume</t>
  </si>
  <si>
    <t>Des entreprises d’État (1412E1)</t>
  </si>
  <si>
    <t>Des entreprises d’État</t>
  </si>
  <si>
    <t>1412E1</t>
  </si>
  <si>
    <t>Autre recette (14E)</t>
  </si>
  <si>
    <t>Revenu de la propriété (141E)</t>
  </si>
  <si>
    <t>Dividendes (1412E)</t>
  </si>
  <si>
    <t>Autriche</t>
  </si>
  <si>
    <t>AT</t>
  </si>
  <si>
    <t>AUT</t>
  </si>
  <si>
    <t>40</t>
  </si>
  <si>
    <t>2516</t>
  </si>
  <si>
    <t>Granit (2516)</t>
  </si>
  <si>
    <t>Granit (2516), volume</t>
  </si>
  <si>
    <t>Issus de la participation de l’État (fonds propres) (1412E2)</t>
  </si>
  <si>
    <t>Issus de la participation de l’État (fonds propres)</t>
  </si>
  <si>
    <t>1412E2</t>
  </si>
  <si>
    <t>Azerbaïdjan</t>
  </si>
  <si>
    <t>AZ</t>
  </si>
  <si>
    <t>AZE</t>
  </si>
  <si>
    <t>31</t>
  </si>
  <si>
    <t>AZN</t>
  </si>
  <si>
    <t>Manat azerbaïdjanais</t>
  </si>
  <si>
    <t>2517</t>
  </si>
  <si>
    <t>Cailloux (2517)</t>
  </si>
  <si>
    <t>Cailloux (2517), volume</t>
  </si>
  <si>
    <t>Retraits à partir du revenu de quasi-sociétés (1413E)</t>
  </si>
  <si>
    <t>Retraits à partir du revenu de quasi-sociétés</t>
  </si>
  <si>
    <t>1413E</t>
  </si>
  <si>
    <t>Bahamas</t>
  </si>
  <si>
    <t>BS</t>
  </si>
  <si>
    <t>BHS</t>
  </si>
  <si>
    <t>44</t>
  </si>
  <si>
    <t>BSD</t>
  </si>
  <si>
    <t>Dollar bahaméen</t>
  </si>
  <si>
    <t>2518</t>
  </si>
  <si>
    <t>Dolomite (2518)</t>
  </si>
  <si>
    <t>Dolomite (2518), volume</t>
  </si>
  <si>
    <t>Redevances</t>
  </si>
  <si>
    <t>1415E1</t>
  </si>
  <si>
    <t>Loyer (1415E)</t>
  </si>
  <si>
    <t>Bahreïn</t>
  </si>
  <si>
    <t>BH</t>
  </si>
  <si>
    <t>BHR</t>
  </si>
  <si>
    <t>48</t>
  </si>
  <si>
    <t>BHD</t>
  </si>
  <si>
    <t>Dinar bahreïni</t>
  </si>
  <si>
    <t>BAM</t>
  </si>
  <si>
    <t>Mark convertible de Bosnie-Herzégovine</t>
  </si>
  <si>
    <t>2519</t>
  </si>
  <si>
    <t>Carbonate de magnésium naturel (2519)</t>
  </si>
  <si>
    <t>Carbonate de magnésium naturel (2519), volume</t>
  </si>
  <si>
    <t>Primes (1415E2)</t>
  </si>
  <si>
    <t>Primes</t>
  </si>
  <si>
    <t>1415E2</t>
  </si>
  <si>
    <t>Bangladesh (le)</t>
  </si>
  <si>
    <t>BD</t>
  </si>
  <si>
    <t>BGD</t>
  </si>
  <si>
    <t>50</t>
  </si>
  <si>
    <t>BDT</t>
  </si>
  <si>
    <t>Taka</t>
  </si>
  <si>
    <t>BBD</t>
  </si>
  <si>
    <t>Dollar barbadien</t>
  </si>
  <si>
    <t>2520</t>
  </si>
  <si>
    <t>Gypse (2520)</t>
  </si>
  <si>
    <t>Gypse (2520), volume</t>
  </si>
  <si>
    <t>Livrée/payée directement à l’État (1415E31)</t>
  </si>
  <si>
    <t>Livrée/payée directement à l’État</t>
  </si>
  <si>
    <t>1415E31</t>
  </si>
  <si>
    <t>Droits associés à la production (en nature ou en espèces) (1415E3)</t>
  </si>
  <si>
    <t>Barbade</t>
  </si>
  <si>
    <t>BB</t>
  </si>
  <si>
    <t>BRB</t>
  </si>
  <si>
    <t>52</t>
  </si>
  <si>
    <t>2521</t>
  </si>
  <si>
    <t>Calcaire (2521)</t>
  </si>
  <si>
    <t>Calcaire (2521), volume</t>
  </si>
  <si>
    <t>Livrée/payée à une/des entreprise(s) d’État (1415E32)</t>
  </si>
  <si>
    <t>Livrée/payée à une/des entreprise(s) d’État</t>
  </si>
  <si>
    <t>1415E32</t>
  </si>
  <si>
    <t>Belgique</t>
  </si>
  <si>
    <t>BE</t>
  </si>
  <si>
    <t>BEL</t>
  </si>
  <si>
    <t>56</t>
  </si>
  <si>
    <t>BGN</t>
  </si>
  <si>
    <t>Lev bulgare (ancien)</t>
  </si>
  <si>
    <t>2522</t>
  </si>
  <si>
    <t>Chaux vive (2522)</t>
  </si>
  <si>
    <t>Chaux vive (2522), volume</t>
  </si>
  <si>
    <t>Transferts obligatoires à l’État (infrastructures et autres éléments) (1415E4)</t>
  </si>
  <si>
    <t>Transferts obligatoires à l’État (infrastructures et autres éléments)</t>
  </si>
  <si>
    <t>1415E4</t>
  </si>
  <si>
    <t>Belize</t>
  </si>
  <si>
    <t>BZ</t>
  </si>
  <si>
    <t>BLZ</t>
  </si>
  <si>
    <t>84</t>
  </si>
  <si>
    <t>BZD</t>
  </si>
  <si>
    <t>Dollar bélizien</t>
  </si>
  <si>
    <t>2523</t>
  </si>
  <si>
    <t>Ciment Portland (2523)</t>
  </si>
  <si>
    <t>Ciment Portland (2523), volume</t>
  </si>
  <si>
    <t>Autres paiements de loyer (1415E5)</t>
  </si>
  <si>
    <t>Autres paiements de loyer</t>
  </si>
  <si>
    <t>1415E5</t>
  </si>
  <si>
    <t>Bénin</t>
  </si>
  <si>
    <t>BJ</t>
  </si>
  <si>
    <t>BEN</t>
  </si>
  <si>
    <t>204</t>
  </si>
  <si>
    <t>Franc CFA ouest-africain</t>
  </si>
  <si>
    <t>BIF</t>
  </si>
  <si>
    <t>Franc burundais</t>
  </si>
  <si>
    <t>2524</t>
  </si>
  <si>
    <t>Amiante (2524)</t>
  </si>
  <si>
    <t>Amiante (2524), volume</t>
  </si>
  <si>
    <t>Ventes de biens et de services par des entités de l’État (1421E)</t>
  </si>
  <si>
    <t>Ventes de biens et de services par des entités de l’État</t>
  </si>
  <si>
    <t>1421E</t>
  </si>
  <si>
    <t>Ventes de biens et de services (142E)</t>
  </si>
  <si>
    <t>Bermudes</t>
  </si>
  <si>
    <t>BM</t>
  </si>
  <si>
    <t>BMU</t>
  </si>
  <si>
    <t>60</t>
  </si>
  <si>
    <t>BMD</t>
  </si>
  <si>
    <t>Dollar bermudien</t>
  </si>
  <si>
    <t>2525</t>
  </si>
  <si>
    <t>Mica (2525)</t>
  </si>
  <si>
    <t>Mica (2525), volume</t>
  </si>
  <si>
    <t>Frais administratifs pour services gouvernementaux (1422E)</t>
  </si>
  <si>
    <t>Frais administratifs pour services gouvernementaux</t>
  </si>
  <si>
    <t>1422E</t>
  </si>
  <si>
    <t>Bhoutan</t>
  </si>
  <si>
    <t>BT</t>
  </si>
  <si>
    <t>BTN</t>
  </si>
  <si>
    <t>64</t>
  </si>
  <si>
    <t>Ngultrum</t>
  </si>
  <si>
    <t>BND</t>
  </si>
  <si>
    <t>Dollar de Brunei</t>
  </si>
  <si>
    <t>2526</t>
  </si>
  <si>
    <t>Stéatite naturelle (2526)</t>
  </si>
  <si>
    <t>Stéatite naturelle (2526), volume</t>
  </si>
  <si>
    <t>Amendes, pénalités et pertes (143E)</t>
  </si>
  <si>
    <t>Amendes, pénalités et pertes</t>
  </si>
  <si>
    <t>143E</t>
  </si>
  <si>
    <t>Biélorussie</t>
  </si>
  <si>
    <t>BY</t>
  </si>
  <si>
    <t>BLR</t>
  </si>
  <si>
    <t>112</t>
  </si>
  <si>
    <t>BYR</t>
  </si>
  <si>
    <t>Rouble biélorusse</t>
  </si>
  <si>
    <t>BOB</t>
  </si>
  <si>
    <t>Boliviano</t>
  </si>
  <si>
    <t>2527</t>
  </si>
  <si>
    <t>Cryolithe naturelle (2527)</t>
  </si>
  <si>
    <t>Cryolithe naturelle (2527), volume</t>
  </si>
  <si>
    <t>Transferts volontaires à l’État (donations) (144E1)</t>
  </si>
  <si>
    <t>Transferts volontaires à l’État (donations)</t>
  </si>
  <si>
    <t>144E1</t>
  </si>
  <si>
    <t>Bolivie</t>
  </si>
  <si>
    <t>BO</t>
  </si>
  <si>
    <t>BOL</t>
  </si>
  <si>
    <t>68</t>
  </si>
  <si>
    <t>BRL</t>
  </si>
  <si>
    <t>Réal brésilien</t>
  </si>
  <si>
    <t>2528</t>
  </si>
  <si>
    <t>Borates naturels et leurs concentrés (2528)</t>
  </si>
  <si>
    <t>Borates naturels et leurs concentrés (2528), volume</t>
  </si>
  <si>
    <t>Bosnie-Herzégovine</t>
  </si>
  <si>
    <t>BA</t>
  </si>
  <si>
    <t>BIH</t>
  </si>
  <si>
    <t>70</t>
  </si>
  <si>
    <t>2529</t>
  </si>
  <si>
    <t>Felspar (2529)</t>
  </si>
  <si>
    <t>Felspar (2529), volume</t>
  </si>
  <si>
    <t>Botswana</t>
  </si>
  <si>
    <t>BW</t>
  </si>
  <si>
    <t>BWA</t>
  </si>
  <si>
    <t>72</t>
  </si>
  <si>
    <t>BWP</t>
  </si>
  <si>
    <t>Pula botswanais</t>
  </si>
  <si>
    <t>2530</t>
  </si>
  <si>
    <t>Substances minérales non dénommées ailleurs (2530)</t>
  </si>
  <si>
    <t>Substances minérales non dénommées ailleurs (2530), volume</t>
  </si>
  <si>
    <t>Brésil</t>
  </si>
  <si>
    <t>BR</t>
  </si>
  <si>
    <t>BRA</t>
  </si>
  <si>
    <t>76</t>
  </si>
  <si>
    <t>2601</t>
  </si>
  <si>
    <t>Fer (2601)</t>
  </si>
  <si>
    <t>Fer (2601), volume</t>
  </si>
  <si>
    <t>Brunei Darussalam</t>
  </si>
  <si>
    <t>BN</t>
  </si>
  <si>
    <t>BRN</t>
  </si>
  <si>
    <t>96</t>
  </si>
  <si>
    <t>2602</t>
  </si>
  <si>
    <t>Manganèse (2602)</t>
  </si>
  <si>
    <t>Manganèse (2602), volume</t>
  </si>
  <si>
    <t>Bulgarie</t>
  </si>
  <si>
    <t>BG</t>
  </si>
  <si>
    <t>BGR</t>
  </si>
  <si>
    <t>100</t>
  </si>
  <si>
    <t>2603</t>
  </si>
  <si>
    <t>Burkina Faso</t>
  </si>
  <si>
    <t>BF</t>
  </si>
  <si>
    <t>BFA</t>
  </si>
  <si>
    <t>854</t>
  </si>
  <si>
    <t>CAD</t>
  </si>
  <si>
    <t>Dollar canadien</t>
  </si>
  <si>
    <t>2604</t>
  </si>
  <si>
    <t>Nickel (2604)</t>
  </si>
  <si>
    <t>Nickel (2604), volume</t>
  </si>
  <si>
    <t>Burundi</t>
  </si>
  <si>
    <t>BI</t>
  </si>
  <si>
    <t>BDI</t>
  </si>
  <si>
    <t>108</t>
  </si>
  <si>
    <t>CDF</t>
  </si>
  <si>
    <t>Franc congolais</t>
  </si>
  <si>
    <t>2605</t>
  </si>
  <si>
    <t>Cobalt (2605), volume</t>
  </si>
  <si>
    <t>Cabo Verde</t>
  </si>
  <si>
    <t>CV</t>
  </si>
  <si>
    <t>CPV</t>
  </si>
  <si>
    <t>132</t>
  </si>
  <si>
    <t>CVE</t>
  </si>
  <si>
    <t>Escudo cap-verdien</t>
  </si>
  <si>
    <t>CHF</t>
  </si>
  <si>
    <t>Franc suisse</t>
  </si>
  <si>
    <t>2606</t>
  </si>
  <si>
    <t>Aluminium (2606)</t>
  </si>
  <si>
    <t>Aluminium (2606), volume</t>
  </si>
  <si>
    <t>Cambodge</t>
  </si>
  <si>
    <t>KH</t>
  </si>
  <si>
    <t>KHM</t>
  </si>
  <si>
    <t>116</t>
  </si>
  <si>
    <t>KHR</t>
  </si>
  <si>
    <t>Riel cambodgien</t>
  </si>
  <si>
    <t>CLF</t>
  </si>
  <si>
    <t>Unidad de Fomento chilienne</t>
  </si>
  <si>
    <t>2607</t>
  </si>
  <si>
    <t>Plomb (2607)</t>
  </si>
  <si>
    <t>Plomb (2607), volume</t>
  </si>
  <si>
    <t>Cameroun</t>
  </si>
  <si>
    <t>CM</t>
  </si>
  <si>
    <t>CMR</t>
  </si>
  <si>
    <t>120</t>
  </si>
  <si>
    <t>XAF</t>
  </si>
  <si>
    <t>Franc CFA d’Afrique centrale</t>
  </si>
  <si>
    <t>CNH</t>
  </si>
  <si>
    <t>Yuan renminbi chinois (offshore)</t>
  </si>
  <si>
    <t>2608</t>
  </si>
  <si>
    <t>Zinc (2608)</t>
  </si>
  <si>
    <t>Zinc (2608), volume</t>
  </si>
  <si>
    <t>Canada</t>
  </si>
  <si>
    <t>CA</t>
  </si>
  <si>
    <t>CAN</t>
  </si>
  <si>
    <t>124</t>
  </si>
  <si>
    <t>COP</t>
  </si>
  <si>
    <t>Peso colombien</t>
  </si>
  <si>
    <t>2609</t>
  </si>
  <si>
    <t>Étain (2609)</t>
  </si>
  <si>
    <t>Étain (2609), volume</t>
  </si>
  <si>
    <t>Chili</t>
  </si>
  <si>
    <t>CL</t>
  </si>
  <si>
    <t>CHL</t>
  </si>
  <si>
    <t>152</t>
  </si>
  <si>
    <t>CRC</t>
  </si>
  <si>
    <t>Colon costaricain</t>
  </si>
  <si>
    <t>2610</t>
  </si>
  <si>
    <t>Chrome (2610)</t>
  </si>
  <si>
    <t>Chrome (2610), volume</t>
  </si>
  <si>
    <t>Chine</t>
  </si>
  <si>
    <t>CN</t>
  </si>
  <si>
    <t>CHN</t>
  </si>
  <si>
    <t>156</t>
  </si>
  <si>
    <t>CUC</t>
  </si>
  <si>
    <t>Peso cubain convertible</t>
  </si>
  <si>
    <t>2611</t>
  </si>
  <si>
    <t>Tungstène (2611)</t>
  </si>
  <si>
    <t>Tungstène (2611), volume</t>
  </si>
  <si>
    <t>Chypre</t>
  </si>
  <si>
    <t>CY</t>
  </si>
  <si>
    <t>CYP</t>
  </si>
  <si>
    <t>196</t>
  </si>
  <si>
    <t>2612</t>
  </si>
  <si>
    <t>Uranium ou thorium (2612)</t>
  </si>
  <si>
    <t>Uranium ou thorium (2612), volume</t>
  </si>
  <si>
    <t>Colombie</t>
  </si>
  <si>
    <t>CO</t>
  </si>
  <si>
    <t>COL</t>
  </si>
  <si>
    <t>170</t>
  </si>
  <si>
    <t>CZK</t>
  </si>
  <si>
    <t>Couronne tchèque</t>
  </si>
  <si>
    <t>2613</t>
  </si>
  <si>
    <t>Molybdène (2613)</t>
  </si>
  <si>
    <t>Molybdène (2613), volume</t>
  </si>
  <si>
    <t>Comores</t>
  </si>
  <si>
    <t>KM</t>
  </si>
  <si>
    <t>COM</t>
  </si>
  <si>
    <t>174</t>
  </si>
  <si>
    <t>KMF</t>
  </si>
  <si>
    <t>Franc comorien</t>
  </si>
  <si>
    <t>DJF</t>
  </si>
  <si>
    <t>Franc Djibouti</t>
  </si>
  <si>
    <t>2614</t>
  </si>
  <si>
    <t>Titane (2614)</t>
  </si>
  <si>
    <t>Titane (2614), volume</t>
  </si>
  <si>
    <t>Corée du Nord</t>
  </si>
  <si>
    <t>KP</t>
  </si>
  <si>
    <t>PRK</t>
  </si>
  <si>
    <t>408</t>
  </si>
  <si>
    <t>KPW</t>
  </si>
  <si>
    <t>Won nord-coréen</t>
  </si>
  <si>
    <t>DKK</t>
  </si>
  <si>
    <t>Couronne danoise</t>
  </si>
  <si>
    <t>2615</t>
  </si>
  <si>
    <t>Niobium, Vanadium, Zirconium (2615)</t>
  </si>
  <si>
    <t>Niobium (2615), volume</t>
  </si>
  <si>
    <t>Corée du Sud</t>
  </si>
  <si>
    <t>KR</t>
  </si>
  <si>
    <t>KOR</t>
  </si>
  <si>
    <t>410</t>
  </si>
  <si>
    <t>KRW</t>
  </si>
  <si>
    <t>Won sud-coréen</t>
  </si>
  <si>
    <t>DOP</t>
  </si>
  <si>
    <t>Peso dominicain</t>
  </si>
  <si>
    <t>2616</t>
  </si>
  <si>
    <t>Métaux précieux (2616)</t>
  </si>
  <si>
    <t>Métaux précieux (2616), volume</t>
  </si>
  <si>
    <t>Costa Rica</t>
  </si>
  <si>
    <t>CR</t>
  </si>
  <si>
    <t>CRI</t>
  </si>
  <si>
    <t>188</t>
  </si>
  <si>
    <t>2617</t>
  </si>
  <si>
    <t>Autre (2617)</t>
  </si>
  <si>
    <t>Côte d’Ivoire</t>
  </si>
  <si>
    <t>CI</t>
  </si>
  <si>
    <t>CIV</t>
  </si>
  <si>
    <t>384</t>
  </si>
  <si>
    <t>EGP</t>
  </si>
  <si>
    <t>Livre égyptienne</t>
  </si>
  <si>
    <t>2618</t>
  </si>
  <si>
    <t>Laitier granulé (2618)</t>
  </si>
  <si>
    <t>Laitier granulé (2618), volume</t>
  </si>
  <si>
    <t>Croatie</t>
  </si>
  <si>
    <t>HR</t>
  </si>
  <si>
    <t>HRV</t>
  </si>
  <si>
    <t>191</t>
  </si>
  <si>
    <t>HRK</t>
  </si>
  <si>
    <t>Kuna croate</t>
  </si>
  <si>
    <t>ERN</t>
  </si>
  <si>
    <t>Nakfa érythréen</t>
  </si>
  <si>
    <t>2619</t>
  </si>
  <si>
    <t>Scories (2619)</t>
  </si>
  <si>
    <t>Scories (2619), volume</t>
  </si>
  <si>
    <t>Cuba</t>
  </si>
  <si>
    <t>CU</t>
  </si>
  <si>
    <t>CUB</t>
  </si>
  <si>
    <t>192</t>
  </si>
  <si>
    <t>ETB</t>
  </si>
  <si>
    <t>Birr</t>
  </si>
  <si>
    <t>2620</t>
  </si>
  <si>
    <t>Cendre et résidus (2620)</t>
  </si>
  <si>
    <t>Cendre et résidus (2620), volume</t>
  </si>
  <si>
    <t>Danemark</t>
  </si>
  <si>
    <t>DK</t>
  </si>
  <si>
    <t>DNK</t>
  </si>
  <si>
    <t>208</t>
  </si>
  <si>
    <t>2621</t>
  </si>
  <si>
    <t>Autres scories et cendre (2621)</t>
  </si>
  <si>
    <t>Autres scories et cendre (2621), volume</t>
  </si>
  <si>
    <t>Djibouti</t>
  </si>
  <si>
    <t>DJ</t>
  </si>
  <si>
    <t>DJI</t>
  </si>
  <si>
    <t>262</t>
  </si>
  <si>
    <t>FJD</t>
  </si>
  <si>
    <t>Dollar fidjien</t>
  </si>
  <si>
    <t>2701</t>
  </si>
  <si>
    <t>Houille (2701)</t>
  </si>
  <si>
    <t>Dominique</t>
  </si>
  <si>
    <t>DM</t>
  </si>
  <si>
    <t>DMA</t>
  </si>
  <si>
    <t>212</t>
  </si>
  <si>
    <t>FKP</t>
  </si>
  <si>
    <t>Livre des îles Malouines</t>
  </si>
  <si>
    <t>2702</t>
  </si>
  <si>
    <t>Lignite (2702)</t>
  </si>
  <si>
    <t>Lignite (2702), volume</t>
  </si>
  <si>
    <t>Égypte</t>
  </si>
  <si>
    <t>EG</t>
  </si>
  <si>
    <t>EGY</t>
  </si>
  <si>
    <t>818</t>
  </si>
  <si>
    <t>GBP</t>
  </si>
  <si>
    <t>Livre sterling</t>
  </si>
  <si>
    <t>2703</t>
  </si>
  <si>
    <t>Tourbe (2703)</t>
  </si>
  <si>
    <t>Tourbe (2703), volume</t>
  </si>
  <si>
    <t>El Salvador</t>
  </si>
  <si>
    <t>SV</t>
  </si>
  <si>
    <t>SLV</t>
  </si>
  <si>
    <t>222</t>
  </si>
  <si>
    <t>Dollar américain</t>
  </si>
  <si>
    <t>GEL</t>
  </si>
  <si>
    <t>Lari géorgien</t>
  </si>
  <si>
    <t>2704</t>
  </si>
  <si>
    <t>Cokes et semi-cokes (2704)</t>
  </si>
  <si>
    <t>Cokes et semi-cokes (2704), volume</t>
  </si>
  <si>
    <t>Émirats arabes unis</t>
  </si>
  <si>
    <t>AE</t>
  </si>
  <si>
    <t>ARE</t>
  </si>
  <si>
    <t>784</t>
  </si>
  <si>
    <t>GGP</t>
  </si>
  <si>
    <t>Livre</t>
  </si>
  <si>
    <t>2705</t>
  </si>
  <si>
    <t>Gaz de houille (2705)</t>
  </si>
  <si>
    <t>Gaz de houille (2705), volume</t>
  </si>
  <si>
    <t>Équateur</t>
  </si>
  <si>
    <t>EC</t>
  </si>
  <si>
    <t>ECU</t>
  </si>
  <si>
    <t>218</t>
  </si>
  <si>
    <t>GHS</t>
  </si>
  <si>
    <t>Cedi ghanéen</t>
  </si>
  <si>
    <t>2706</t>
  </si>
  <si>
    <t>Goudrons de houille (2706)</t>
  </si>
  <si>
    <t>Goudrons de houille (2706), volume</t>
  </si>
  <si>
    <t>Érythrée</t>
  </si>
  <si>
    <t>ER</t>
  </si>
  <si>
    <t>ERI</t>
  </si>
  <si>
    <t>232</t>
  </si>
  <si>
    <t>GIP</t>
  </si>
  <si>
    <t>Livre de Gibraltar</t>
  </si>
  <si>
    <t>2707</t>
  </si>
  <si>
    <t>Produits provenant de la distillation des goudrons de houille (2707)</t>
  </si>
  <si>
    <t>Produits provenant de la distillation des goudrons de houille (2707), volume</t>
  </si>
  <si>
    <t>Espagne</t>
  </si>
  <si>
    <t>ES</t>
  </si>
  <si>
    <t>ESP</t>
  </si>
  <si>
    <t>724</t>
  </si>
  <si>
    <t>GMD</t>
  </si>
  <si>
    <t>Dalasi gambien</t>
  </si>
  <si>
    <t>2708</t>
  </si>
  <si>
    <t>Brai et coke de brai (2708)</t>
  </si>
  <si>
    <t>Brai et coke de brai (2708), volume</t>
  </si>
  <si>
    <t>Estonie</t>
  </si>
  <si>
    <t>EST</t>
  </si>
  <si>
    <t>233</t>
  </si>
  <si>
    <t>GNF</t>
  </si>
  <si>
    <t>Franc guinéen</t>
  </si>
  <si>
    <t>2709</t>
  </si>
  <si>
    <t>Eswatini</t>
  </si>
  <si>
    <t>SZ</t>
  </si>
  <si>
    <t>SWZ</t>
  </si>
  <si>
    <t>748</t>
  </si>
  <si>
    <t>SZL</t>
  </si>
  <si>
    <t>Lilangeni</t>
  </si>
  <si>
    <t>GTQ</t>
  </si>
  <si>
    <t>Quetzal guatémaltèque</t>
  </si>
  <si>
    <t>2710</t>
  </si>
  <si>
    <t>Huiles de pétrole autres que les huiles brutes (2710)</t>
  </si>
  <si>
    <t>Huiles de pétrole autres que les huiles brutes (2710), volume</t>
  </si>
  <si>
    <t>États-Unis d’Amérique</t>
  </si>
  <si>
    <t>US</t>
  </si>
  <si>
    <t>USA</t>
  </si>
  <si>
    <t>840</t>
  </si>
  <si>
    <t>GYD</t>
  </si>
  <si>
    <t>Dollar guyanien</t>
  </si>
  <si>
    <t>2711</t>
  </si>
  <si>
    <t>Éthiopie</t>
  </si>
  <si>
    <t>ET</t>
  </si>
  <si>
    <t>ETH</t>
  </si>
  <si>
    <t>231</t>
  </si>
  <si>
    <t>HKD</t>
  </si>
  <si>
    <t>Dollar de Hong Kong</t>
  </si>
  <si>
    <t>2712</t>
  </si>
  <si>
    <t>Vaseline (2712)</t>
  </si>
  <si>
    <t>Vaseline (2712), volume</t>
  </si>
  <si>
    <t>Fédération de Russie</t>
  </si>
  <si>
    <t>RU</t>
  </si>
  <si>
    <t>RUS</t>
  </si>
  <si>
    <t>643</t>
  </si>
  <si>
    <t>RUB</t>
  </si>
  <si>
    <t>Rouble russe</t>
  </si>
  <si>
    <t>HNL</t>
  </si>
  <si>
    <t>Lempira hondurien</t>
  </si>
  <si>
    <t>2713</t>
  </si>
  <si>
    <t>Coke de pétrole (2713)</t>
  </si>
  <si>
    <t>Coke de pétrole (2713), volume</t>
  </si>
  <si>
    <t>Fidji</t>
  </si>
  <si>
    <t>FJ</t>
  </si>
  <si>
    <t>FJI</t>
  </si>
  <si>
    <t>242</t>
  </si>
  <si>
    <t>2714</t>
  </si>
  <si>
    <t>Bitumes et asphaltes (2712)</t>
  </si>
  <si>
    <t>Bitumes et asphaltes (2712), volume</t>
  </si>
  <si>
    <t>Finlande</t>
  </si>
  <si>
    <t>FI</t>
  </si>
  <si>
    <t>FIN</t>
  </si>
  <si>
    <t>246</t>
  </si>
  <si>
    <t>HTG</t>
  </si>
  <si>
    <t>Gourde haïtienne</t>
  </si>
  <si>
    <t>2715</t>
  </si>
  <si>
    <t>Mélanges bitumineux (2715)</t>
  </si>
  <si>
    <t>Mélanges bitumineux (2715), volume</t>
  </si>
  <si>
    <t>France</t>
  </si>
  <si>
    <t>FR</t>
  </si>
  <si>
    <t>FRA</t>
  </si>
  <si>
    <t>250</t>
  </si>
  <si>
    <t>HUF</t>
  </si>
  <si>
    <t>Forint hongrois</t>
  </si>
  <si>
    <t>2716</t>
  </si>
  <si>
    <t>Énergie électrique (2716)</t>
  </si>
  <si>
    <t>Énergie électrique (2716), volume</t>
  </si>
  <si>
    <t>Gabon</t>
  </si>
  <si>
    <t>GA</t>
  </si>
  <si>
    <t>GAB</t>
  </si>
  <si>
    <t>266</t>
  </si>
  <si>
    <t>IDR</t>
  </si>
  <si>
    <t>Roupie indonésienne</t>
  </si>
  <si>
    <t>7102</t>
  </si>
  <si>
    <t>Diamants (7102), volume</t>
  </si>
  <si>
    <t>Gambie</t>
  </si>
  <si>
    <t>GM</t>
  </si>
  <si>
    <t>GMB</t>
  </si>
  <si>
    <t>270</t>
  </si>
  <si>
    <t>ILS</t>
  </si>
  <si>
    <t>Nouveau shekel</t>
  </si>
  <si>
    <t>7106</t>
  </si>
  <si>
    <t>Argent (7106)</t>
  </si>
  <si>
    <t>Géorgie</t>
  </si>
  <si>
    <t>GE</t>
  </si>
  <si>
    <t>GEO</t>
  </si>
  <si>
    <t>268</t>
  </si>
  <si>
    <t>IMP</t>
  </si>
  <si>
    <t>Livre mannoise</t>
  </si>
  <si>
    <t>7108</t>
  </si>
  <si>
    <t>Géorgie du Sud-et-les Îles Sandwich du Sud</t>
  </si>
  <si>
    <t>GS</t>
  </si>
  <si>
    <t>SGS</t>
  </si>
  <si>
    <t>239</t>
  </si>
  <si>
    <t>INR</t>
  </si>
  <si>
    <t>Roupie indienne</t>
  </si>
  <si>
    <t>Pierres précieuses (autres que les diamants) (7103)</t>
  </si>
  <si>
    <t>Pierres précieuses (autres que les diamants) (7103), volume</t>
  </si>
  <si>
    <t>Ghana</t>
  </si>
  <si>
    <t>GH</t>
  </si>
  <si>
    <t>GHA</t>
  </si>
  <si>
    <t>288</t>
  </si>
  <si>
    <t>IQD</t>
  </si>
  <si>
    <t>Dinar irakien</t>
  </si>
  <si>
    <t>Ferro-alliages, manganèse (7202)</t>
  </si>
  <si>
    <t>Ferro-alliages, manganèse (7202), volume</t>
  </si>
  <si>
    <t>Gibraltar</t>
  </si>
  <si>
    <t>GI</t>
  </si>
  <si>
    <t>GIB</t>
  </si>
  <si>
    <t>292</t>
  </si>
  <si>
    <t>IRR</t>
  </si>
  <si>
    <t>Rial iranien</t>
  </si>
  <si>
    <t>Lithium (8506)</t>
  </si>
  <si>
    <t>Lithium (8506), volume</t>
  </si>
  <si>
    <t>Grèce</t>
  </si>
  <si>
    <t>GR</t>
  </si>
  <si>
    <t>GRC</t>
  </si>
  <si>
    <t>300</t>
  </si>
  <si>
    <t>ISK</t>
  </si>
  <si>
    <t>Couronne islandaise</t>
  </si>
  <si>
    <t>Grenade</t>
  </si>
  <si>
    <t>GD</t>
  </si>
  <si>
    <t>GRD</t>
  </si>
  <si>
    <t>308</t>
  </si>
  <si>
    <t>JEP</t>
  </si>
  <si>
    <t>Livre de Jersey</t>
  </si>
  <si>
    <t>Groenland</t>
  </si>
  <si>
    <t>GL</t>
  </si>
  <si>
    <t>GRL</t>
  </si>
  <si>
    <t>304</t>
  </si>
  <si>
    <t>JMD</t>
  </si>
  <si>
    <t>Dollar jamaïcain</t>
  </si>
  <si>
    <t>Guadeloupe</t>
  </si>
  <si>
    <t>GP</t>
  </si>
  <si>
    <t>GLP</t>
  </si>
  <si>
    <t>312</t>
  </si>
  <si>
    <t>JOD</t>
  </si>
  <si>
    <t>Dinar jordanien</t>
  </si>
  <si>
    <t>Guam</t>
  </si>
  <si>
    <t>GU</t>
  </si>
  <si>
    <t>GUM</t>
  </si>
  <si>
    <t>316</t>
  </si>
  <si>
    <t>JPY</t>
  </si>
  <si>
    <t>Yen</t>
  </si>
  <si>
    <t>Guatemala</t>
  </si>
  <si>
    <t>GT</t>
  </si>
  <si>
    <t>GTM</t>
  </si>
  <si>
    <t>320</t>
  </si>
  <si>
    <t>KES</t>
  </si>
  <si>
    <t>Shilling kényan</t>
  </si>
  <si>
    <t>Guernesey</t>
  </si>
  <si>
    <t>GG</t>
  </si>
  <si>
    <t>GGY</t>
  </si>
  <si>
    <t>831</t>
  </si>
  <si>
    <t>KGS</t>
  </si>
  <si>
    <t>Som</t>
  </si>
  <si>
    <t>Guinée</t>
  </si>
  <si>
    <t>GN</t>
  </si>
  <si>
    <t>GIN</t>
  </si>
  <si>
    <t>324</t>
  </si>
  <si>
    <t>Guinée équatoriale</t>
  </si>
  <si>
    <t>GQ</t>
  </si>
  <si>
    <t>GNQ</t>
  </si>
  <si>
    <t>226</t>
  </si>
  <si>
    <t>Guinée-Bissau</t>
  </si>
  <si>
    <t>GW</t>
  </si>
  <si>
    <t>GNB</t>
  </si>
  <si>
    <t>624</t>
  </si>
  <si>
    <t>Guyana</t>
  </si>
  <si>
    <t>GY</t>
  </si>
  <si>
    <t>GUY</t>
  </si>
  <si>
    <t>328</t>
  </si>
  <si>
    <t>Guyane française</t>
  </si>
  <si>
    <t>GF</t>
  </si>
  <si>
    <t>GUF</t>
  </si>
  <si>
    <t>254</t>
  </si>
  <si>
    <t>KWD</t>
  </si>
  <si>
    <t>Dinar koweïtien</t>
  </si>
  <si>
    <t>Haïti</t>
  </si>
  <si>
    <t>HT</t>
  </si>
  <si>
    <t>HTI</t>
  </si>
  <si>
    <t>332</t>
  </si>
  <si>
    <t>KYD</t>
  </si>
  <si>
    <t>Dollar des îles Caïmans</t>
  </si>
  <si>
    <t>Honduras</t>
  </si>
  <si>
    <t>HN</t>
  </si>
  <si>
    <t>HND</t>
  </si>
  <si>
    <t>340</t>
  </si>
  <si>
    <t>KZT</t>
  </si>
  <si>
    <t>Tenge kazakh</t>
  </si>
  <si>
    <t>Hong Kong</t>
  </si>
  <si>
    <t>HK</t>
  </si>
  <si>
    <t>HKG</t>
  </si>
  <si>
    <t>344</t>
  </si>
  <si>
    <t>LAK</t>
  </si>
  <si>
    <t>Kip laotien</t>
  </si>
  <si>
    <t>Hongrie</t>
  </si>
  <si>
    <t>HU</t>
  </si>
  <si>
    <t>HUN</t>
  </si>
  <si>
    <t>348</t>
  </si>
  <si>
    <t>LBP</t>
  </si>
  <si>
    <t>Livre libanaise</t>
  </si>
  <si>
    <t>Île Christmas</t>
  </si>
  <si>
    <t>CX</t>
  </si>
  <si>
    <t>CXR</t>
  </si>
  <si>
    <t>162</t>
  </si>
  <si>
    <t>LKR</t>
  </si>
  <si>
    <t>Roupie srilankaise</t>
  </si>
  <si>
    <t>Île de Man</t>
  </si>
  <si>
    <t>MI</t>
  </si>
  <si>
    <t>IMN</t>
  </si>
  <si>
    <t>833</t>
  </si>
  <si>
    <t>LRD</t>
  </si>
  <si>
    <t>Dollar libérien</t>
  </si>
  <si>
    <t>Île de Norfolk</t>
  </si>
  <si>
    <t>NF</t>
  </si>
  <si>
    <t>NFK</t>
  </si>
  <si>
    <t>574</t>
  </si>
  <si>
    <t>LSL</t>
  </si>
  <si>
    <t>Loti</t>
  </si>
  <si>
    <t>Île des Mariannes du Nord</t>
  </si>
  <si>
    <t>MP</t>
  </si>
  <si>
    <t>MNP</t>
  </si>
  <si>
    <t>580</t>
  </si>
  <si>
    <t>LYD</t>
  </si>
  <si>
    <t>Dinar libyen</t>
  </si>
  <si>
    <t>Îles Caïmans</t>
  </si>
  <si>
    <t>KY</t>
  </si>
  <si>
    <t>CYM</t>
  </si>
  <si>
    <t>136</t>
  </si>
  <si>
    <t>MAD</t>
  </si>
  <si>
    <t>Dirham marocain</t>
  </si>
  <si>
    <t>Îles Cocos (Keeling)</t>
  </si>
  <si>
    <t>CC</t>
  </si>
  <si>
    <t>CCK</t>
  </si>
  <si>
    <t>166</t>
  </si>
  <si>
    <t>MDL</t>
  </si>
  <si>
    <t>Leu moldave</t>
  </si>
  <si>
    <t>Îles d’Åland</t>
  </si>
  <si>
    <t>AX</t>
  </si>
  <si>
    <t>ALA</t>
  </si>
  <si>
    <t>248</t>
  </si>
  <si>
    <t>MGA</t>
  </si>
  <si>
    <t>Ariary malgache</t>
  </si>
  <si>
    <t>Îles Féroé</t>
  </si>
  <si>
    <t>FO</t>
  </si>
  <si>
    <t>FRO</t>
  </si>
  <si>
    <t>234</t>
  </si>
  <si>
    <t>MKD</t>
  </si>
  <si>
    <t>Denar macédonien</t>
  </si>
  <si>
    <t>Îles Heard-et-MacDonald</t>
  </si>
  <si>
    <t>HM</t>
  </si>
  <si>
    <t>HMD</t>
  </si>
  <si>
    <t>334</t>
  </si>
  <si>
    <t>MMK</t>
  </si>
  <si>
    <t>Kyat</t>
  </si>
  <si>
    <t>Îles Malouines</t>
  </si>
  <si>
    <t>FK</t>
  </si>
  <si>
    <t>FLK</t>
  </si>
  <si>
    <t>238</t>
  </si>
  <si>
    <t>MNT</t>
  </si>
  <si>
    <t>Tugrik</t>
  </si>
  <si>
    <t>Îles Marshall</t>
  </si>
  <si>
    <t>MH</t>
  </si>
  <si>
    <t>MHL</t>
  </si>
  <si>
    <t>584</t>
  </si>
  <si>
    <t>MOP</t>
  </si>
  <si>
    <t>Pataca</t>
  </si>
  <si>
    <t>Îles Salomon</t>
  </si>
  <si>
    <t>SB</t>
  </si>
  <si>
    <t>SLB</t>
  </si>
  <si>
    <t>90</t>
  </si>
  <si>
    <t>SBD</t>
  </si>
  <si>
    <t>Dollar des Îles Salomon</t>
  </si>
  <si>
    <t>MRO</t>
  </si>
  <si>
    <t>Ouguiya</t>
  </si>
  <si>
    <t>Îles Turques-et-Caïques</t>
  </si>
  <si>
    <t>TC</t>
  </si>
  <si>
    <t>TCA</t>
  </si>
  <si>
    <t>796</t>
  </si>
  <si>
    <t>MUR</t>
  </si>
  <si>
    <t>Roupie mauricienne</t>
  </si>
  <si>
    <t>Îles Vierges britanniques</t>
  </si>
  <si>
    <t>VG</t>
  </si>
  <si>
    <t>VGB</t>
  </si>
  <si>
    <t>92</t>
  </si>
  <si>
    <t>MVR</t>
  </si>
  <si>
    <t>Rufiyaa maldivienne</t>
  </si>
  <si>
    <t>Îles vierges des États-Unis</t>
  </si>
  <si>
    <t>VI</t>
  </si>
  <si>
    <t>VIR</t>
  </si>
  <si>
    <t>850</t>
  </si>
  <si>
    <t>MWK</t>
  </si>
  <si>
    <t>Kwacha malawien</t>
  </si>
  <si>
    <t>Îles Wallis-et-Futuna</t>
  </si>
  <si>
    <t>WF</t>
  </si>
  <si>
    <t>WLF</t>
  </si>
  <si>
    <t>876</t>
  </si>
  <si>
    <t>MXN</t>
  </si>
  <si>
    <t>Peso mexicain</t>
  </si>
  <si>
    <t>Inde</t>
  </si>
  <si>
    <t>IN</t>
  </si>
  <si>
    <t>IND</t>
  </si>
  <si>
    <t>356</t>
  </si>
  <si>
    <t>MYR</t>
  </si>
  <si>
    <t>Ringgit malaisien</t>
  </si>
  <si>
    <t>Indonésie</t>
  </si>
  <si>
    <t>ID</t>
  </si>
  <si>
    <t>IDN</t>
  </si>
  <si>
    <t>360</t>
  </si>
  <si>
    <t>MZN</t>
  </si>
  <si>
    <t>Metical</t>
  </si>
  <si>
    <t>Irak</t>
  </si>
  <si>
    <t>IQ</t>
  </si>
  <si>
    <t>IRQ</t>
  </si>
  <si>
    <t>368</t>
  </si>
  <si>
    <t>NAD</t>
  </si>
  <si>
    <t>Dollar namibien</t>
  </si>
  <si>
    <t>Iran</t>
  </si>
  <si>
    <t>IR</t>
  </si>
  <si>
    <t>IRN</t>
  </si>
  <si>
    <t>364</t>
  </si>
  <si>
    <t>NGN</t>
  </si>
  <si>
    <t>Naira</t>
  </si>
  <si>
    <t>Irlande</t>
  </si>
  <si>
    <t>IE</t>
  </si>
  <si>
    <t>IRL</t>
  </si>
  <si>
    <t>372</t>
  </si>
  <si>
    <t>NIO</t>
  </si>
  <si>
    <t>Cordoba</t>
  </si>
  <si>
    <t>Islande</t>
  </si>
  <si>
    <t>IS</t>
  </si>
  <si>
    <t>ISL</t>
  </si>
  <si>
    <t>352</t>
  </si>
  <si>
    <t>NOK</t>
  </si>
  <si>
    <t>Couronne norvégienne</t>
  </si>
  <si>
    <t>Israël</t>
  </si>
  <si>
    <t>IL</t>
  </si>
  <si>
    <t>ISR</t>
  </si>
  <si>
    <t>376</t>
  </si>
  <si>
    <t>NPR</t>
  </si>
  <si>
    <t>Roupie népalaise</t>
  </si>
  <si>
    <t>Italie</t>
  </si>
  <si>
    <t>IT</t>
  </si>
  <si>
    <t>ITA</t>
  </si>
  <si>
    <t>380</t>
  </si>
  <si>
    <t>NZD</t>
  </si>
  <si>
    <t>Dollar néozélandais</t>
  </si>
  <si>
    <t>Jamaïque</t>
  </si>
  <si>
    <t>JM</t>
  </si>
  <si>
    <t>JAM</t>
  </si>
  <si>
    <t>388</t>
  </si>
  <si>
    <t>OMR</t>
  </si>
  <si>
    <t>Rial omanais</t>
  </si>
  <si>
    <t>Japon</t>
  </si>
  <si>
    <t>JP</t>
  </si>
  <si>
    <t>JPN</t>
  </si>
  <si>
    <t>392</t>
  </si>
  <si>
    <t>PAB</t>
  </si>
  <si>
    <t>Balboa</t>
  </si>
  <si>
    <t>Jersey</t>
  </si>
  <si>
    <t>JE</t>
  </si>
  <si>
    <t>JEY</t>
  </si>
  <si>
    <t>832</t>
  </si>
  <si>
    <t>PEN</t>
  </si>
  <si>
    <t>Sol péruvien</t>
  </si>
  <si>
    <t>Jordanie</t>
  </si>
  <si>
    <t>JO</t>
  </si>
  <si>
    <t>JOR</t>
  </si>
  <si>
    <t>400</t>
  </si>
  <si>
    <t>PGK</t>
  </si>
  <si>
    <t>Kina</t>
  </si>
  <si>
    <t>Kazakhstan</t>
  </si>
  <si>
    <t>KZ</t>
  </si>
  <si>
    <t>KAZ</t>
  </si>
  <si>
    <t>398</t>
  </si>
  <si>
    <t>PHP</t>
  </si>
  <si>
    <t>Peso philippin</t>
  </si>
  <si>
    <t>Kenya</t>
  </si>
  <si>
    <t>KE</t>
  </si>
  <si>
    <t>KEN</t>
  </si>
  <si>
    <t>404</t>
  </si>
  <si>
    <t>PKR</t>
  </si>
  <si>
    <t>Roupie pakistanaise</t>
  </si>
  <si>
    <t>Kiribati</t>
  </si>
  <si>
    <t>KI</t>
  </si>
  <si>
    <t>KIR</t>
  </si>
  <si>
    <t>296</t>
  </si>
  <si>
    <t>PLN</t>
  </si>
  <si>
    <t>Zloty</t>
  </si>
  <si>
    <t>Kosovo</t>
  </si>
  <si>
    <t>XK</t>
  </si>
  <si>
    <t>XKX</t>
  </si>
  <si>
    <t>-</t>
  </si>
  <si>
    <t>PYG</t>
  </si>
  <si>
    <t>Guaraní</t>
  </si>
  <si>
    <t>Koweït</t>
  </si>
  <si>
    <t>KW</t>
  </si>
  <si>
    <t>KWT</t>
  </si>
  <si>
    <t>414</t>
  </si>
  <si>
    <t>QAR</t>
  </si>
  <si>
    <t>Riyal qatarien</t>
  </si>
  <si>
    <t>Lesotho</t>
  </si>
  <si>
    <t>LS</t>
  </si>
  <si>
    <t>LSO</t>
  </si>
  <si>
    <t>426</t>
  </si>
  <si>
    <t>RON</t>
  </si>
  <si>
    <t>Leu roumain</t>
  </si>
  <si>
    <t>Lettonie</t>
  </si>
  <si>
    <t>LV</t>
  </si>
  <si>
    <t>LVA</t>
  </si>
  <si>
    <t>428</t>
  </si>
  <si>
    <t>RSD</t>
  </si>
  <si>
    <t>Dinar serbe</t>
  </si>
  <si>
    <t>Liban</t>
  </si>
  <si>
    <t>LB</t>
  </si>
  <si>
    <t>LBN</t>
  </si>
  <si>
    <t>422</t>
  </si>
  <si>
    <t>Liberia</t>
  </si>
  <si>
    <t>LR</t>
  </si>
  <si>
    <t>LBR</t>
  </si>
  <si>
    <t>430</t>
  </si>
  <si>
    <t>RWF</t>
  </si>
  <si>
    <t>Franc rwandais</t>
  </si>
  <si>
    <t>Libye</t>
  </si>
  <si>
    <t>LY</t>
  </si>
  <si>
    <t>LBY</t>
  </si>
  <si>
    <t>434</t>
  </si>
  <si>
    <t>Liechtenstein</t>
  </si>
  <si>
    <t>LI</t>
  </si>
  <si>
    <t>LIE</t>
  </si>
  <si>
    <t>438</t>
  </si>
  <si>
    <t>Lituanie</t>
  </si>
  <si>
    <t>LT</t>
  </si>
  <si>
    <t>LTU</t>
  </si>
  <si>
    <t>440</t>
  </si>
  <si>
    <t>SCR</t>
  </si>
  <si>
    <t>Roupie seychelloise</t>
  </si>
  <si>
    <t>Luxembourg</t>
  </si>
  <si>
    <t>LU</t>
  </si>
  <si>
    <t>LUX</t>
  </si>
  <si>
    <t>442</t>
  </si>
  <si>
    <t>ODD</t>
  </si>
  <si>
    <t>Livre soudanaise</t>
  </si>
  <si>
    <t>Macao</t>
  </si>
  <si>
    <t>MO</t>
  </si>
  <si>
    <t>MAC</t>
  </si>
  <si>
    <t>446</t>
  </si>
  <si>
    <t>SEK</t>
  </si>
  <si>
    <t>Couronne suédoise</t>
  </si>
  <si>
    <t>Macédoine</t>
  </si>
  <si>
    <t>MK</t>
  </si>
  <si>
    <t>807</t>
  </si>
  <si>
    <t>SGD</t>
  </si>
  <si>
    <t>Dollar de Singapour</t>
  </si>
  <si>
    <t>Madagascar</t>
  </si>
  <si>
    <t>MG</t>
  </si>
  <si>
    <t>MDG</t>
  </si>
  <si>
    <t>450</t>
  </si>
  <si>
    <t>SHP</t>
  </si>
  <si>
    <t>Livre de Sainte-Hélène</t>
  </si>
  <si>
    <t>Malaisie</t>
  </si>
  <si>
    <t>MY</t>
  </si>
  <si>
    <t>MYS</t>
  </si>
  <si>
    <t>458</t>
  </si>
  <si>
    <t>SLL</t>
  </si>
  <si>
    <t>Leone</t>
  </si>
  <si>
    <t>Malawi</t>
  </si>
  <si>
    <t>MW</t>
  </si>
  <si>
    <t>MWI</t>
  </si>
  <si>
    <t>454</t>
  </si>
  <si>
    <t>SOS</t>
  </si>
  <si>
    <t>Shilling somalien</t>
  </si>
  <si>
    <t>Maldives</t>
  </si>
  <si>
    <t>MV</t>
  </si>
  <si>
    <t>MDV</t>
  </si>
  <si>
    <t>462</t>
  </si>
  <si>
    <t>SRD</t>
  </si>
  <si>
    <t>Dollar du Surinam</t>
  </si>
  <si>
    <t>Mali</t>
  </si>
  <si>
    <t>ML</t>
  </si>
  <si>
    <t>MLI</t>
  </si>
  <si>
    <t>466</t>
  </si>
  <si>
    <t>SSP</t>
  </si>
  <si>
    <t>Livre sud-soudanaise</t>
  </si>
  <si>
    <t>Malte</t>
  </si>
  <si>
    <t>MT</t>
  </si>
  <si>
    <t>MLT</t>
  </si>
  <si>
    <t>470</t>
  </si>
  <si>
    <t>STD</t>
  </si>
  <si>
    <t>Dobra</t>
  </si>
  <si>
    <t>Maroc</t>
  </si>
  <si>
    <t>MA</t>
  </si>
  <si>
    <t>MAR</t>
  </si>
  <si>
    <t>504</t>
  </si>
  <si>
    <t>SYP</t>
  </si>
  <si>
    <t>Livre syrienne</t>
  </si>
  <si>
    <t>Martinique</t>
  </si>
  <si>
    <t>MQ</t>
  </si>
  <si>
    <t>MTQ</t>
  </si>
  <si>
    <t>474</t>
  </si>
  <si>
    <t>Maurice</t>
  </si>
  <si>
    <t>MU</t>
  </si>
  <si>
    <t>MUS</t>
  </si>
  <si>
    <t>480</t>
  </si>
  <si>
    <t>THB</t>
  </si>
  <si>
    <t>Baht</t>
  </si>
  <si>
    <t>Mauritanie</t>
  </si>
  <si>
    <t>MR</t>
  </si>
  <si>
    <t>MRT</t>
  </si>
  <si>
    <t>478</t>
  </si>
  <si>
    <t>TJS</t>
  </si>
  <si>
    <t>Somoni</t>
  </si>
  <si>
    <t>Mayotte</t>
  </si>
  <si>
    <t>YT</t>
  </si>
  <si>
    <t>MYT</t>
  </si>
  <si>
    <t>175</t>
  </si>
  <si>
    <t>TMT</t>
  </si>
  <si>
    <t>Nouveau manat turkmène</t>
  </si>
  <si>
    <t>Mexique</t>
  </si>
  <si>
    <t>MX</t>
  </si>
  <si>
    <t>MEX</t>
  </si>
  <si>
    <t>484</t>
  </si>
  <si>
    <t>TND</t>
  </si>
  <si>
    <t>Dinar tunisien</t>
  </si>
  <si>
    <t>Micronésie</t>
  </si>
  <si>
    <t>FM</t>
  </si>
  <si>
    <t>FSM</t>
  </si>
  <si>
    <t>583</t>
  </si>
  <si>
    <t>TOP</t>
  </si>
  <si>
    <t>Paʻanga</t>
  </si>
  <si>
    <t>Moldavie</t>
  </si>
  <si>
    <t>MD</t>
  </si>
  <si>
    <t>MDA</t>
  </si>
  <si>
    <t>498</t>
  </si>
  <si>
    <t>TRY</t>
  </si>
  <si>
    <t>Lire turque</t>
  </si>
  <si>
    <t>Monaco</t>
  </si>
  <si>
    <t>MC</t>
  </si>
  <si>
    <t>MCO</t>
  </si>
  <si>
    <t>492</t>
  </si>
  <si>
    <t>TTD</t>
  </si>
  <si>
    <t>Dollar de Trinité-et-Tobago</t>
  </si>
  <si>
    <t>Mongolie</t>
  </si>
  <si>
    <t>MN</t>
  </si>
  <si>
    <t>MNG</t>
  </si>
  <si>
    <t>496</t>
  </si>
  <si>
    <t>TVD</t>
  </si>
  <si>
    <t>Dollar des Tuvalu</t>
  </si>
  <si>
    <t>Monténégro</t>
  </si>
  <si>
    <t>ME</t>
  </si>
  <si>
    <t>MNE</t>
  </si>
  <si>
    <t>499</t>
  </si>
  <si>
    <t>TWD</t>
  </si>
  <si>
    <t>Nouveau dollar de Taïwan</t>
  </si>
  <si>
    <t>Montserrat</t>
  </si>
  <si>
    <t>MS</t>
  </si>
  <si>
    <t>MSR</t>
  </si>
  <si>
    <t>500</t>
  </si>
  <si>
    <t>TZS</t>
  </si>
  <si>
    <t>Shilling tanzanien</t>
  </si>
  <si>
    <t>Mozambique</t>
  </si>
  <si>
    <t>MZ</t>
  </si>
  <si>
    <t>MOZ</t>
  </si>
  <si>
    <t>508</t>
  </si>
  <si>
    <t>UAH</t>
  </si>
  <si>
    <t>Hryvnia</t>
  </si>
  <si>
    <t>Myanmar</t>
  </si>
  <si>
    <t>MM</t>
  </si>
  <si>
    <t>MMR</t>
  </si>
  <si>
    <t>104</t>
  </si>
  <si>
    <t>UGX</t>
  </si>
  <si>
    <t>Shilling ougandais</t>
  </si>
  <si>
    <t>Namibie</t>
  </si>
  <si>
    <t>NA</t>
  </si>
  <si>
    <t>NAM</t>
  </si>
  <si>
    <t>516</t>
  </si>
  <si>
    <t>Nauru</t>
  </si>
  <si>
    <t>NR</t>
  </si>
  <si>
    <t>NRU</t>
  </si>
  <si>
    <t>520</t>
  </si>
  <si>
    <t>Népal</t>
  </si>
  <si>
    <t>NP</t>
  </si>
  <si>
    <t>NPL</t>
  </si>
  <si>
    <t>524</t>
  </si>
  <si>
    <t>UYU</t>
  </si>
  <si>
    <t>Peso uruguayen</t>
  </si>
  <si>
    <t>Nicaragua</t>
  </si>
  <si>
    <t>NI</t>
  </si>
  <si>
    <t>NIC</t>
  </si>
  <si>
    <t>558</t>
  </si>
  <si>
    <t>UZS</t>
  </si>
  <si>
    <t>Niger</t>
  </si>
  <si>
    <t>NE</t>
  </si>
  <si>
    <t>NER</t>
  </si>
  <si>
    <t>562</t>
  </si>
  <si>
    <t>VEF</t>
  </si>
  <si>
    <t>Bolivar fort</t>
  </si>
  <si>
    <t>Nigeria</t>
  </si>
  <si>
    <t>NG</t>
  </si>
  <si>
    <t>NGA</t>
  </si>
  <si>
    <t>566</t>
  </si>
  <si>
    <t>VND</t>
  </si>
  <si>
    <t>Dong</t>
  </si>
  <si>
    <t>Niue</t>
  </si>
  <si>
    <t>NU</t>
  </si>
  <si>
    <t>NIU</t>
  </si>
  <si>
    <t>570</t>
  </si>
  <si>
    <t>VUV</t>
  </si>
  <si>
    <t>Vatu</t>
  </si>
  <si>
    <t>Norvège</t>
  </si>
  <si>
    <t>NO</t>
  </si>
  <si>
    <t>NOR</t>
  </si>
  <si>
    <t>578</t>
  </si>
  <si>
    <t>WST</t>
  </si>
  <si>
    <t>Tala</t>
  </si>
  <si>
    <t>Nouvelle-Calédonie</t>
  </si>
  <si>
    <t>SN</t>
  </si>
  <si>
    <t>NCL</t>
  </si>
  <si>
    <t>540</t>
  </si>
  <si>
    <t>Nouvelle-Zélande</t>
  </si>
  <si>
    <t>NZ</t>
  </si>
  <si>
    <t>NZL</t>
  </si>
  <si>
    <t>554</t>
  </si>
  <si>
    <t>Oman</t>
  </si>
  <si>
    <t>OM</t>
  </si>
  <si>
    <t>OMN</t>
  </si>
  <si>
    <t>512</t>
  </si>
  <si>
    <t>Ouganda</t>
  </si>
  <si>
    <t>UG</t>
  </si>
  <si>
    <t>UGA</t>
  </si>
  <si>
    <t>800</t>
  </si>
  <si>
    <t>YER</t>
  </si>
  <si>
    <t>Rial yéménite</t>
  </si>
  <si>
    <t>Ouzbékistan</t>
  </si>
  <si>
    <t>UZ</t>
  </si>
  <si>
    <t>UZB</t>
  </si>
  <si>
    <t>860</t>
  </si>
  <si>
    <t>Pakistan</t>
  </si>
  <si>
    <t>PK</t>
  </si>
  <si>
    <t>PAK</t>
  </si>
  <si>
    <t>586</t>
  </si>
  <si>
    <t>ZMW</t>
  </si>
  <si>
    <t>Kwacha zambien</t>
  </si>
  <si>
    <t>Palaos</t>
  </si>
  <si>
    <t>PW</t>
  </si>
  <si>
    <t>PLW</t>
  </si>
  <si>
    <t>585</t>
  </si>
  <si>
    <t>Panama</t>
  </si>
  <si>
    <t>PA</t>
  </si>
  <si>
    <t>PAN</t>
  </si>
  <si>
    <t>591</t>
  </si>
  <si>
    <t>Papouasie–Nouvelle-Guinée</t>
  </si>
  <si>
    <t>PG</t>
  </si>
  <si>
    <t>PNG</t>
  </si>
  <si>
    <t>598</t>
  </si>
  <si>
    <t>Paraguay</t>
  </si>
  <si>
    <t>PY</t>
  </si>
  <si>
    <t>PRY</t>
  </si>
  <si>
    <t>600</t>
  </si>
  <si>
    <t>Pays-Bas</t>
  </si>
  <si>
    <t>NL</t>
  </si>
  <si>
    <t>NLD</t>
  </si>
  <si>
    <t>528</t>
  </si>
  <si>
    <t>Pérou</t>
  </si>
  <si>
    <t>PE</t>
  </si>
  <si>
    <t>PER</t>
  </si>
  <si>
    <t>604</t>
  </si>
  <si>
    <t>Philippines</t>
  </si>
  <si>
    <t>PH</t>
  </si>
  <si>
    <t>PHL</t>
  </si>
  <si>
    <t>608</t>
  </si>
  <si>
    <t>Pitcairn</t>
  </si>
  <si>
    <t>PN</t>
  </si>
  <si>
    <t>PCN</t>
  </si>
  <si>
    <t>612</t>
  </si>
  <si>
    <t>Pologne</t>
  </si>
  <si>
    <t>PL</t>
  </si>
  <si>
    <t>POL</t>
  </si>
  <si>
    <t>616</t>
  </si>
  <si>
    <t>Polynésie française</t>
  </si>
  <si>
    <t>PF</t>
  </si>
  <si>
    <t>PYF</t>
  </si>
  <si>
    <t>258</t>
  </si>
  <si>
    <t>Porto Rico</t>
  </si>
  <si>
    <t>PR</t>
  </si>
  <si>
    <t>PRI</t>
  </si>
  <si>
    <t>630</t>
  </si>
  <si>
    <t>Portugal</t>
  </si>
  <si>
    <t>PT</t>
  </si>
  <si>
    <t>PRT</t>
  </si>
  <si>
    <t>620</t>
  </si>
  <si>
    <t>Qatar</t>
  </si>
  <si>
    <t>QA</t>
  </si>
  <si>
    <t>QAT</t>
  </si>
  <si>
    <t>634</t>
  </si>
  <si>
    <t>RDP lao</t>
  </si>
  <si>
    <t>LA</t>
  </si>
  <si>
    <t>LAO</t>
  </si>
  <si>
    <t>418</t>
  </si>
  <si>
    <t>République centrafricaine</t>
  </si>
  <si>
    <t>CF</t>
  </si>
  <si>
    <t>CAF</t>
  </si>
  <si>
    <t>140</t>
  </si>
  <si>
    <t>République démocratique du Congo</t>
  </si>
  <si>
    <t>CD</t>
  </si>
  <si>
    <t>COD</t>
  </si>
  <si>
    <t>180</t>
  </si>
  <si>
    <t>République dominicaine</t>
  </si>
  <si>
    <t>DO</t>
  </si>
  <si>
    <t>DOM</t>
  </si>
  <si>
    <t>214</t>
  </si>
  <si>
    <t>République du Congo</t>
  </si>
  <si>
    <t>CG</t>
  </si>
  <si>
    <t>COG</t>
  </si>
  <si>
    <t>178</t>
  </si>
  <si>
    <t>République kirghize</t>
  </si>
  <si>
    <t>KG</t>
  </si>
  <si>
    <t>KGZ</t>
  </si>
  <si>
    <t>417</t>
  </si>
  <si>
    <t>République tchèque</t>
  </si>
  <si>
    <t>CZ</t>
  </si>
  <si>
    <t>CZE</t>
  </si>
  <si>
    <t>203</t>
  </si>
  <si>
    <t>Réunion</t>
  </si>
  <si>
    <t>RE</t>
  </si>
  <si>
    <t>REU</t>
  </si>
  <si>
    <t>638</t>
  </si>
  <si>
    <t>Roumanie</t>
  </si>
  <si>
    <t>RO</t>
  </si>
  <si>
    <t>ROU</t>
  </si>
  <si>
    <t>642</t>
  </si>
  <si>
    <t>Royaume-Uni</t>
  </si>
  <si>
    <t>GB</t>
  </si>
  <si>
    <t>GBR</t>
  </si>
  <si>
    <t>826</t>
  </si>
  <si>
    <t>Rwanda</t>
  </si>
  <si>
    <t>RW</t>
  </si>
  <si>
    <t>RWA</t>
  </si>
  <si>
    <t>646</t>
  </si>
  <si>
    <t>Sahara occidental</t>
  </si>
  <si>
    <t>EH</t>
  </si>
  <si>
    <t>ESH</t>
  </si>
  <si>
    <t>732</t>
  </si>
  <si>
    <t>Saint-Barthélemy</t>
  </si>
  <si>
    <t>BL</t>
  </si>
  <si>
    <t>BLM</t>
  </si>
  <si>
    <t>652</t>
  </si>
  <si>
    <t>Sainte-Hélène</t>
  </si>
  <si>
    <t>SH</t>
  </si>
  <si>
    <t>SHN</t>
  </si>
  <si>
    <t>654</t>
  </si>
  <si>
    <t>Sainte-Lucie</t>
  </si>
  <si>
    <t>LC</t>
  </si>
  <si>
    <t>LCA</t>
  </si>
  <si>
    <t>662</t>
  </si>
  <si>
    <t>Saint-Kitts-et-Nevis</t>
  </si>
  <si>
    <t>KN</t>
  </si>
  <si>
    <t>KNA</t>
  </si>
  <si>
    <t>659</t>
  </si>
  <si>
    <t>Saint-Marin</t>
  </si>
  <si>
    <t>SM</t>
  </si>
  <si>
    <t>SMR</t>
  </si>
  <si>
    <t>674</t>
  </si>
  <si>
    <t>Saint-Martin</t>
  </si>
  <si>
    <t>MF</t>
  </si>
  <si>
    <t>MAF</t>
  </si>
  <si>
    <t>663</t>
  </si>
  <si>
    <t>Saint-Pierre-et-Miquelon</t>
  </si>
  <si>
    <t>PM</t>
  </si>
  <si>
    <t>SPM</t>
  </si>
  <si>
    <t>666</t>
  </si>
  <si>
    <t>Saint-Vincent-et-Grenadines</t>
  </si>
  <si>
    <t>VC</t>
  </si>
  <si>
    <t>VCT</t>
  </si>
  <si>
    <t>670</t>
  </si>
  <si>
    <t>Samoa</t>
  </si>
  <si>
    <t>WS</t>
  </si>
  <si>
    <t>WSM</t>
  </si>
  <si>
    <t>882</t>
  </si>
  <si>
    <t>Samoa américaines</t>
  </si>
  <si>
    <t>AS</t>
  </si>
  <si>
    <t>ASM</t>
  </si>
  <si>
    <t>16</t>
  </si>
  <si>
    <t>Sao Tomé-et-Principe</t>
  </si>
  <si>
    <t>ST</t>
  </si>
  <si>
    <t>STP</t>
  </si>
  <si>
    <t>678</t>
  </si>
  <si>
    <t>Sénégal</t>
  </si>
  <si>
    <t>SEN</t>
  </si>
  <si>
    <t>686</t>
  </si>
  <si>
    <t>Serbie</t>
  </si>
  <si>
    <t>RS</t>
  </si>
  <si>
    <t>SRB</t>
  </si>
  <si>
    <t>688</t>
  </si>
  <si>
    <t>Seychelles</t>
  </si>
  <si>
    <t>SC</t>
  </si>
  <si>
    <t>SYC</t>
  </si>
  <si>
    <t>690</t>
  </si>
  <si>
    <t>Sierra Leone</t>
  </si>
  <si>
    <t>SL</t>
  </si>
  <si>
    <t>SLE</t>
  </si>
  <si>
    <t>694</t>
  </si>
  <si>
    <t>Singapour</t>
  </si>
  <si>
    <t>SG</t>
  </si>
  <si>
    <t>SGP</t>
  </si>
  <si>
    <t>702</t>
  </si>
  <si>
    <t>Slovaquie</t>
  </si>
  <si>
    <t>SK</t>
  </si>
  <si>
    <t>SVK</t>
  </si>
  <si>
    <t>703</t>
  </si>
  <si>
    <t>Slovénie</t>
  </si>
  <si>
    <t>SI</t>
  </si>
  <si>
    <t>SVN</t>
  </si>
  <si>
    <t>705</t>
  </si>
  <si>
    <t>Somalie</t>
  </si>
  <si>
    <t>SO</t>
  </si>
  <si>
    <t>SOM</t>
  </si>
  <si>
    <t>706</t>
  </si>
  <si>
    <t>Soudan</t>
  </si>
  <si>
    <t>SD</t>
  </si>
  <si>
    <t>SDN</t>
  </si>
  <si>
    <t>736</t>
  </si>
  <si>
    <t>Soudan du Sud</t>
  </si>
  <si>
    <t>SS</t>
  </si>
  <si>
    <t>SSD</t>
  </si>
  <si>
    <t>728</t>
  </si>
  <si>
    <t>Sri Lanka</t>
  </si>
  <si>
    <t>LK</t>
  </si>
  <si>
    <t>LKA</t>
  </si>
  <si>
    <t>144</t>
  </si>
  <si>
    <t>Suède</t>
  </si>
  <si>
    <t>SE</t>
  </si>
  <si>
    <t>SWE</t>
  </si>
  <si>
    <t>752</t>
  </si>
  <si>
    <t>Suisse</t>
  </si>
  <si>
    <t>CH</t>
  </si>
  <si>
    <t>CHE</t>
  </si>
  <si>
    <t>756</t>
  </si>
  <si>
    <t>Surinam</t>
  </si>
  <si>
    <t>SR</t>
  </si>
  <si>
    <t>SUR</t>
  </si>
  <si>
    <t>740</t>
  </si>
  <si>
    <t>Svalbard et île Jan Mayen</t>
  </si>
  <si>
    <t>SJ</t>
  </si>
  <si>
    <t>SJM</t>
  </si>
  <si>
    <t>744</t>
  </si>
  <si>
    <t>Syrie</t>
  </si>
  <si>
    <t>SY</t>
  </si>
  <si>
    <t>SYR</t>
  </si>
  <si>
    <t>760</t>
  </si>
  <si>
    <t>Tadjikistan</t>
  </si>
  <si>
    <t>TJ</t>
  </si>
  <si>
    <t>TJK</t>
  </si>
  <si>
    <t>762</t>
  </si>
  <si>
    <t>Taïwan</t>
  </si>
  <si>
    <t>TW</t>
  </si>
  <si>
    <t>TWN</t>
  </si>
  <si>
    <t>158</t>
  </si>
  <si>
    <t>Tanzanie</t>
  </si>
  <si>
    <t>TZ</t>
  </si>
  <si>
    <t>TZA</t>
  </si>
  <si>
    <t>834</t>
  </si>
  <si>
    <t>Tchad</t>
  </si>
  <si>
    <t>TD</t>
  </si>
  <si>
    <t>TCD</t>
  </si>
  <si>
    <t>148</t>
  </si>
  <si>
    <t>Terres australes françaises</t>
  </si>
  <si>
    <t>TF</t>
  </si>
  <si>
    <t>ATF</t>
  </si>
  <si>
    <t>260</t>
  </si>
  <si>
    <t>Territoire britannique de l’océan Indien</t>
  </si>
  <si>
    <t>IO</t>
  </si>
  <si>
    <t>IOT</t>
  </si>
  <si>
    <t>86</t>
  </si>
  <si>
    <t>Territoire palestinien</t>
  </si>
  <si>
    <t>PS</t>
  </si>
  <si>
    <t>PSE</t>
  </si>
  <si>
    <t>275</t>
  </si>
  <si>
    <t>Thaïlande</t>
  </si>
  <si>
    <t>TH</t>
  </si>
  <si>
    <t>THA</t>
  </si>
  <si>
    <t>764</t>
  </si>
  <si>
    <t>Timor-Leste</t>
  </si>
  <si>
    <t>TL</t>
  </si>
  <si>
    <t>TLS</t>
  </si>
  <si>
    <t>626</t>
  </si>
  <si>
    <t>Togo</t>
  </si>
  <si>
    <t>TG</t>
  </si>
  <si>
    <t>TGO</t>
  </si>
  <si>
    <t>768</t>
  </si>
  <si>
    <t>Tokelau</t>
  </si>
  <si>
    <t>TK</t>
  </si>
  <si>
    <t>TKL</t>
  </si>
  <si>
    <t>772</t>
  </si>
  <si>
    <t>Tonga</t>
  </si>
  <si>
    <t>TO</t>
  </si>
  <si>
    <t>TON</t>
  </si>
  <si>
    <t>776</t>
  </si>
  <si>
    <t>Trinité-et-Tobago</t>
  </si>
  <si>
    <t>TT</t>
  </si>
  <si>
    <t>TTO</t>
  </si>
  <si>
    <t>780</t>
  </si>
  <si>
    <t>Tunisie</t>
  </si>
  <si>
    <t>TN</t>
  </si>
  <si>
    <t>TUN</t>
  </si>
  <si>
    <t>788</t>
  </si>
  <si>
    <t>Turkménistan</t>
  </si>
  <si>
    <t>TM</t>
  </si>
  <si>
    <t>TKM</t>
  </si>
  <si>
    <t>795</t>
  </si>
  <si>
    <t>Turquie</t>
  </si>
  <si>
    <t>TR</t>
  </si>
  <si>
    <t>TUR</t>
  </si>
  <si>
    <t>792</t>
  </si>
  <si>
    <t>Tuvalu</t>
  </si>
  <si>
    <t>TV</t>
  </si>
  <si>
    <t>TUV</t>
  </si>
  <si>
    <t>798</t>
  </si>
  <si>
    <t>Ukraine</t>
  </si>
  <si>
    <t>UA</t>
  </si>
  <si>
    <t>UKR</t>
  </si>
  <si>
    <t>804</t>
  </si>
  <si>
    <t>Uruguay</t>
  </si>
  <si>
    <t>UY</t>
  </si>
  <si>
    <t>URY</t>
  </si>
  <si>
    <t>858</t>
  </si>
  <si>
    <t>Vanuatu</t>
  </si>
  <si>
    <t>VU</t>
  </si>
  <si>
    <t>VUT</t>
  </si>
  <si>
    <t>548</t>
  </si>
  <si>
    <t>Vatican</t>
  </si>
  <si>
    <t>VA</t>
  </si>
  <si>
    <t>336</t>
  </si>
  <si>
    <t>Venezuela</t>
  </si>
  <si>
    <t>VE</t>
  </si>
  <si>
    <t>VEN</t>
  </si>
  <si>
    <t>862</t>
  </si>
  <si>
    <t>Viet Nam</t>
  </si>
  <si>
    <t>VN</t>
  </si>
  <si>
    <t>VNM</t>
  </si>
  <si>
    <t>704</t>
  </si>
  <si>
    <t>Yémen</t>
  </si>
  <si>
    <t>YE</t>
  </si>
  <si>
    <t>YEM</t>
  </si>
  <si>
    <t>887</t>
  </si>
  <si>
    <t>Zambie</t>
  </si>
  <si>
    <t>ZM</t>
  </si>
  <si>
    <t>ZMB</t>
  </si>
  <si>
    <t>894</t>
  </si>
  <si>
    <t>Zimbabwe</t>
  </si>
  <si>
    <t>ZW</t>
  </si>
  <si>
    <t>ZWE</t>
  </si>
  <si>
    <t>716</t>
  </si>
  <si>
    <t>Minier</t>
  </si>
  <si>
    <t>Joint venture</t>
  </si>
  <si>
    <t>Qu'est-ce-que le SFP?</t>
  </si>
  <si>
    <r>
      <t xml:space="preserve">1. Saisissez le nom de </t>
    </r>
    <r>
      <rPr>
        <b/>
        <i/>
        <sz val="11"/>
        <color theme="1"/>
        <rFont val="Franklin Gothic Book"/>
        <family val="2"/>
      </rPr>
      <t>tous les flux de revenus gouvernementaux</t>
    </r>
    <r>
      <rPr>
        <i/>
        <sz val="11"/>
        <color theme="1"/>
        <rFont val="Franklin Gothic Book"/>
        <family val="2"/>
      </rPr>
      <t xml:space="preserve"> pour le secteur extractif, y compris les recettes inférieures aux seuils de matérialité convenus (une ligne doit être utilisée pour chaque flux de revenus et chaque entité de l’État). 
</t>
    </r>
  </si>
  <si>
    <r>
      <t>2. Indiquez le nom de l’</t>
    </r>
    <r>
      <rPr>
        <b/>
        <i/>
        <sz val="11"/>
        <color theme="1"/>
        <rFont val="Franklin Gothic Book"/>
        <family val="2"/>
      </rPr>
      <t>entité de l’État émettrice</t>
    </r>
    <r>
      <rPr>
        <i/>
        <sz val="11"/>
        <color theme="1"/>
        <rFont val="Franklin Gothic Book"/>
        <family val="2"/>
      </rPr>
      <t xml:space="preserve"> (à choisir dans la liste du menu déroulant).</t>
    </r>
    <r>
      <rPr>
        <i/>
        <sz val="11"/>
        <color rgb="FF000000"/>
        <rFont val="Franklin Gothic Book"/>
        <family val="2"/>
      </rPr>
      <t xml:space="preserve"> Le nom de l’entité de l’État que vous avez déjà saisi dans la Partie 3 est affiché ici).</t>
    </r>
    <r>
      <rPr>
        <i/>
        <sz val="11"/>
        <color theme="1"/>
        <rFont val="Franklin Gothic Book"/>
        <family val="2"/>
      </rPr>
      <t xml:space="preserve"> Le terme « émettrice » concerne l’entité qui facture l’entreprise et qui doit vérifier auprès de l’entité perceptrice si le montant exact a été payé. </t>
    </r>
  </si>
  <si>
    <r>
      <t xml:space="preserve">3. Indiquez le nom du </t>
    </r>
    <r>
      <rPr>
        <b/>
        <i/>
        <sz val="11"/>
        <color theme="1"/>
        <rFont val="Franklin Gothic Book"/>
        <family val="2"/>
      </rPr>
      <t>bénéficiaire final</t>
    </r>
    <r>
      <rPr>
        <i/>
        <sz val="11"/>
        <color theme="1"/>
        <rFont val="Franklin Gothic Book"/>
        <family val="2"/>
      </rPr>
      <t>, à savoir l’entité de l’État qui reçoit le paiement. Il peut s’agir du Trésor public ou, s’il s’agit d’un paiement hors budget, d’une autre entité perceptrice, comme un fonds à vocation spécifique. Si l’entité de l’État bénéficiaire est la même que l’entité de l’État émettrice, copiez-collez le nom.</t>
    </r>
  </si>
  <si>
    <r>
      <t xml:space="preserve">4. Choisissez le </t>
    </r>
    <r>
      <rPr>
        <b/>
        <i/>
        <sz val="11"/>
        <color theme="1"/>
        <rFont val="Franklin Gothic Book"/>
        <family val="2"/>
      </rPr>
      <t>secteur</t>
    </r>
    <r>
      <rPr>
        <i/>
        <sz val="11"/>
        <color theme="1"/>
        <rFont val="Franklin Gothic Book"/>
        <family val="2"/>
      </rPr>
      <t xml:space="preserve"> et la </t>
    </r>
    <r>
      <rPr>
        <b/>
        <i/>
        <sz val="11"/>
        <color theme="1"/>
        <rFont val="Franklin Gothic Book"/>
        <family val="2"/>
      </rPr>
      <t>classification SFP</t>
    </r>
    <r>
      <rPr>
        <i/>
        <sz val="11"/>
        <color theme="1"/>
        <rFont val="Franklin Gothic Book"/>
        <family val="2"/>
      </rPr>
      <t xml:space="preserve"> auxquels s’appliquent ces recettes.</t>
    </r>
    <r>
      <rPr>
        <i/>
        <sz val="11"/>
        <color rgb="FF000000"/>
        <rFont val="Franklin Gothic Book"/>
        <family val="2"/>
      </rPr>
      <t xml:space="preserve"> Suivez les orientations fournies dans le </t>
    </r>
    <r>
      <rPr>
        <i/>
        <u/>
        <sz val="11"/>
        <color rgb="FF000000"/>
        <rFont val="Franklin Gothic Book"/>
        <family val="2"/>
      </rPr>
      <t xml:space="preserve">Cadre statistique des finances publiques pour la déclaration ITIE. </t>
    </r>
    <r>
      <rPr>
        <i/>
        <sz val="11"/>
        <color rgb="FF000000"/>
        <rFont val="Franklin Gothic Book"/>
        <family val="2"/>
      </rPr>
      <t>Si un flux de revenus ne peut pas être ventilé par secteur, sélectionnez « Autre ».</t>
    </r>
  </si>
  <si>
    <r>
      <t xml:space="preserve">5. Dans la colonne </t>
    </r>
    <r>
      <rPr>
        <b/>
        <i/>
        <sz val="11"/>
        <color rgb="FF000000"/>
        <rFont val="Franklin Gothic Book"/>
        <family val="2"/>
      </rPr>
      <t>Valeur des recettes</t>
    </r>
    <r>
      <rPr>
        <i/>
        <sz val="11"/>
        <color rgb="FF000000"/>
        <rFont val="Franklin Gothic Book"/>
        <family val="2"/>
      </rPr>
      <t>, saisissez le chiffre total pour chaque flux de revenus divulgué par le gouvernement, y compris les recettes qui n’ont pas été rapprochées.</t>
    </r>
    <r>
      <rPr>
        <i/>
        <sz val="11"/>
        <color theme="1"/>
        <rFont val="Franklin Gothic Book"/>
        <family val="2"/>
      </rPr>
      <t xml:space="preserve">  Rappel : les perceptions du gouvernement provenant des entreprises pour le compte de leurs employés doivent être exclues (par exemple, retenue à la source de l’impôt sur le revenu, cotisations des employés à la sécurité sociale), car elles ne sont pas considérées comme des paiements versés par des entreprises au gouvernement.</t>
    </r>
  </si>
  <si>
    <t xml:space="preserve">7. Si certains des paiements figurant dans le Rapport ITIE ne peuvent pas être associés aux catégories du Cadre statistique des finances publiques (SFP), veuillez les répertorier dans le cadre « Informations complémentaires » ci-dessous. 
</t>
  </si>
  <si>
    <t>Si vous avez des questions, veuillez adresser un courriel à data@eiti.org</t>
  </si>
  <si>
    <t>(B) Liste des entreprises déclarantes</t>
  </si>
  <si>
    <t xml:space="preserve">Entités de l'État collectrices (régies &amp; institutions publiques) : DGI, DGD, DGM, BCMM, OMNIS, CNaPS, ONE et SPAT. </t>
  </si>
  <si>
    <t xml:space="preserve">Entreprises déclarants : DYNATEC MADAGASCAR SA, AMBATOVY MINERALS SA, QIT MADAGASCAR MINERALS , ALPHA CIMENT, ETABLISSEMENTS GALLOIS SA, APC Mining, ERG (MADAGASCAR) LTD, RED GRANITI MADAGASCAR, BASE TOLIARA, GOLD SAND, MADAGASCAR OIL, SOCIETE NORTH MINING EXPORT </t>
  </si>
  <si>
    <t>https://www.banky-foibe.mg/admin/wp-content/uploads/2026/01/Cours-de-change-2018_2025.xlsx</t>
  </si>
  <si>
    <t>Le taux de change utilisé pour ce rapport est le cours moyen pondéré de la Banque Centrale de Madagascar de l’année 2023 pour un montant de MGA 4 429,59.
Calcul présenté à l'Annexe 1 du Rapport  de cadrage : Evaluation du taux de change 2023 et cours moyen</t>
  </si>
  <si>
    <t>Le  rapport présente certaines informations contextuelles par permis, notamment les productions minières (section 8.1.2) et l'affectation des minerais (section 8.1.3); et   par transaction:  les exportations des entreprises (Annexe 29). Toutefois, les paiements ne sont pas ventilés par projet ou par permis. Outre les Frais d'Administration Minière (FAM), les paiements sont recouvrés au niveau de l’entité plutôt qu’au niveau du projet. Conformément à l’Exigence 4.7,  les paiements sont divulgués au niveau de l’entité.</t>
  </si>
  <si>
    <t>Sergio Marc</t>
  </si>
  <si>
    <t xml:space="preserve">EITI Madagascar </t>
  </si>
  <si>
    <t>https://eitimadagascar.mg/</t>
  </si>
  <si>
    <t>Illménite (2614)</t>
  </si>
  <si>
    <t>Zirsil (2615)</t>
  </si>
  <si>
    <t>KT</t>
  </si>
  <si>
    <t>Sulfate d'ammonium
Source du volume: Source interne</t>
  </si>
  <si>
    <t>Amsul (31022100), valeur</t>
  </si>
  <si>
    <t>Argile (2509), volume</t>
  </si>
  <si>
    <t>Source du volume: Locale</t>
  </si>
  <si>
    <t>Argile (2507), valeur</t>
  </si>
  <si>
    <t xml:space="preserve">Source de la valeur: Valeur sur le marché </t>
  </si>
  <si>
    <t>Autres (2617), volume</t>
  </si>
  <si>
    <t>Boue de minerais
Source du volume: Source interne</t>
  </si>
  <si>
    <t>Boue de minerais  (2617), valeur</t>
  </si>
  <si>
    <t>Source de la valeur: Source interne suivant la méthode de calcul utilisée pour la détermination de la valeur 
Déclaration AMBATOVY MINERALS (AMSA) en USD = USD 93 888 459,67 converti en MGA= MGA 415 887 382 050,67 (taux BCM = 4 429,59)</t>
  </si>
  <si>
    <t>Cipolin 
Source du volume: Locale</t>
  </si>
  <si>
    <t>Cipolin (13019021), valeur</t>
  </si>
  <si>
    <t>Source de la valeur: Contrat</t>
  </si>
  <si>
    <t>Source du volume: Source interne</t>
  </si>
  <si>
    <t>Cobalt (26050000), valeur</t>
  </si>
  <si>
    <t>Déclaration DYNATEC MADAGASCAR (DMSA) en USD = USD 23 863 505,3 converti en MGA= MGA 105 705 544 441,83 (taux BCM = 4 429,59)</t>
  </si>
  <si>
    <t>Source du volume: Suivant rapport mensuel envoyé par les sites</t>
  </si>
  <si>
    <t>Graphite (25041000), valeur</t>
  </si>
  <si>
    <t>Source de la valeur: Comptabilité analytique</t>
  </si>
  <si>
    <t>Gypse (25201000), valeur</t>
  </si>
  <si>
    <t>Source de la valeur: Facture</t>
  </si>
  <si>
    <t>Source du volume: Sorti d'usine de séparation (Mineral Separating Plant)</t>
  </si>
  <si>
    <t>Titane (26140000), valeur</t>
  </si>
  <si>
    <t>Source de la valeur: Volume produit x cout standard</t>
  </si>
  <si>
    <t>Pierres gemmes (précieuses ou fines) autres que les diamants (7103), volume</t>
  </si>
  <si>
    <t>Source du volume: Mesures directes sur site</t>
  </si>
  <si>
    <t>Labradorite ((71039900), valeur</t>
  </si>
  <si>
    <t>Minerais
Source du volume: Source interne</t>
  </si>
  <si>
    <t>Minerais (2617), valeur</t>
  </si>
  <si>
    <t>Déclaration AMBATOVY MINERALS (AMSA) en USD = USD 92 734 048,05 converti en MGA= MGA 410 773 811 890,78 (taux BCM = 4 429,59)</t>
  </si>
  <si>
    <t>Source du volume: Par site (Mine Bloc 2 et Mine Anengitra</t>
  </si>
  <si>
    <t>Minerais de chromite (26100000), valeur</t>
  </si>
  <si>
    <t>Montant non renseigné par APC MINING</t>
  </si>
  <si>
    <t>Substances minérales non spécifiées ailleurs (2530), volume</t>
  </si>
  <si>
    <t>Monazite
Source du volume: Sorti d'usine de séparation (Mineral Separating Plant)</t>
  </si>
  <si>
    <t>Monazite (25309000), valeur</t>
  </si>
  <si>
    <t>Source du volume:Source interne</t>
  </si>
  <si>
    <t>Nickel (26040000), valeur</t>
  </si>
  <si>
    <t>Source de la valeur: Source interne suivant la méthode de calcul utilisée pour la détermination de la valeur 
Déclaration DYNATEC MADAGASCAR (DMSA) en USD = USD 398 738 249,89 converti en MGA= MGA 1 766 246 964 330,25 (taux BCM = 4 429,59)</t>
  </si>
  <si>
    <t>Pouzzolanes  (25180000), valeur</t>
  </si>
  <si>
    <t>Niobium, Vanadium, Zirconium (2615), volume</t>
  </si>
  <si>
    <t>Zirsill (26151000), valeur</t>
  </si>
  <si>
    <t>&lt;Montant en milliards d'Ariary&gt;</t>
  </si>
  <si>
    <t>Frais d'administration</t>
  </si>
  <si>
    <t>Autres</t>
  </si>
  <si>
    <t>Cotisation sociale</t>
  </si>
  <si>
    <t>Amendes, peines et dédits (143E)</t>
  </si>
  <si>
    <t> Amendes et confiscations pécuniaires</t>
  </si>
  <si>
    <t>Droit de Sortie</t>
  </si>
  <si>
    <t>Droit de Douanes à l'importation</t>
  </si>
  <si>
    <t>Impôts généraux sur les biens et services (TVA, taxes sur les ventes, taxes sur le chiffre d’affaires)(1141E)</t>
  </si>
  <si>
    <t>TVA à l'importation</t>
  </si>
  <si>
    <t>TVA remboursable</t>
  </si>
  <si>
    <t>Autres impôts payés par les entreprises exploitant des ressources naturelles (116E)</t>
  </si>
  <si>
    <t>Autres impôts, droits et taxes au profit du Budget Général</t>
  </si>
  <si>
    <t>Amendes fiscales</t>
  </si>
  <si>
    <t>Impôts sur la masse salariale et la force de travail (112E)</t>
  </si>
  <si>
    <t>Impôt sur les revenus salariaux</t>
  </si>
  <si>
    <t>Impôts sur les revenus des non résidents</t>
  </si>
  <si>
    <t>Impôts sur les revenus des résidents</t>
  </si>
  <si>
    <t>Taxe sur la valeur ajoutée intérieure</t>
  </si>
  <si>
    <t>Taxe sur la valeur ajoutée intermittente</t>
  </si>
  <si>
    <t>Certificat de conformité</t>
  </si>
  <si>
    <t>Redevances (1415E1)</t>
  </si>
  <si>
    <t>Redevance minière</t>
  </si>
  <si>
    <t>Ristourne</t>
  </si>
  <si>
    <t>Evaluation environnementale</t>
  </si>
  <si>
    <t xml:space="preserve">Suivi environnemental </t>
  </si>
  <si>
    <t>Frais d'administration et frais de formation</t>
  </si>
  <si>
    <t>Bureau du Cadastre Minier de Madagascar</t>
  </si>
  <si>
    <t>Caisse Nationale de Prévoyance Sociale</t>
  </si>
  <si>
    <t>Direction Générale des Douanes</t>
  </si>
  <si>
    <t>Direction Générale des Impôts</t>
  </si>
  <si>
    <t>Direction Générale des Mines</t>
  </si>
  <si>
    <t>Office National pour l'Environnement</t>
  </si>
  <si>
    <t>Office des Mines Nationales et des Industries Stratégiques</t>
  </si>
  <si>
    <t>Société du Port à Gestion Autonome de Toamasina</t>
  </si>
  <si>
    <t>Données suivant les canevas remplis.</t>
  </si>
  <si>
    <t>Partie 5 : Recettes gouvernementales ventilées par entreprise et par projet</t>
  </si>
  <si>
    <t>Frais d'administration Minière</t>
  </si>
  <si>
    <t>N</t>
  </si>
  <si>
    <t>Cotisations sociales</t>
  </si>
  <si>
    <t>Amendes et Confiscations Pécuniaires (ACP)</t>
  </si>
  <si>
    <t>Droit de Douane (DD)</t>
  </si>
  <si>
    <t>Droit de Sortie (DS)</t>
  </si>
  <si>
    <t>TVR Remboursable</t>
  </si>
  <si>
    <t>Taxe sur la Valeur Ajoutée à l'Importation</t>
  </si>
  <si>
    <t>Impôt sur les Revenus Salariaux (IRSA)</t>
  </si>
  <si>
    <t>Taxe sur la Valeur Ajoutée</t>
  </si>
  <si>
    <t>Droit de certificat de conformité</t>
  </si>
  <si>
    <t>Ristourne minière</t>
  </si>
  <si>
    <t xml:space="preserve">DYNATEC MADAGASCAR (DMSA) </t>
  </si>
  <si>
    <t xml:space="preserve">AMBATOVY MINERALS (AMSA) </t>
  </si>
  <si>
    <t xml:space="preserve">QIT MINERALS MADAGASCAR (QMM) </t>
  </si>
  <si>
    <t>ALPHA CIMENT</t>
  </si>
  <si>
    <t xml:space="preserve">ETABLISSEMENTS GALLOIS </t>
  </si>
  <si>
    <t xml:space="preserve">APC MINING </t>
  </si>
  <si>
    <t>ERG MADAGASCAR</t>
  </si>
  <si>
    <t>RED GRANITI MADAGASCAR</t>
  </si>
  <si>
    <t>BASE TOLIARA</t>
  </si>
  <si>
    <t>GOLD SAND</t>
  </si>
  <si>
    <t>MADAGASCAR OIL</t>
  </si>
  <si>
    <t>NORTH MINING EXPORT</t>
  </si>
  <si>
    <t>N/A</t>
  </si>
  <si>
    <t>2003B01273</t>
  </si>
  <si>
    <t>Calcaire</t>
  </si>
  <si>
    <t>2003B00998</t>
  </si>
  <si>
    <t>Platine, Nickel, Cobalt, Chrome, Zinc</t>
  </si>
  <si>
    <t>1998B00480</t>
  </si>
  <si>
    <t xml:space="preserve">Ilménite, Zircon, Rutile, Monazite </t>
  </si>
  <si>
    <t>2003B00617</t>
  </si>
  <si>
    <t>Cipolin, Argile, Pouzzolane, Oxyde de fer, Gypse</t>
  </si>
  <si>
    <t>2002B00004</t>
  </si>
  <si>
    <t>Graphite</t>
  </si>
  <si>
    <t>2015B00412</t>
  </si>
  <si>
    <t>Or, Chrome, Nickel, Platine, BerylChromite</t>
  </si>
  <si>
    <t xml:space="preserve">2012B00242 </t>
  </si>
  <si>
    <t xml:space="preserve">2013B00028 </t>
  </si>
  <si>
    <t xml:space="preserve">Labradorite ,Grenat, Marbre, Quartzite </t>
  </si>
  <si>
    <t>2012B00028</t>
  </si>
  <si>
    <t>Basalte, Calcaire, Leucoxene, Ilménite, Zircon, Rutile, Guano</t>
  </si>
  <si>
    <t>2006B00148</t>
  </si>
  <si>
    <t>2015B00070</t>
  </si>
  <si>
    <t>Minerais</t>
  </si>
  <si>
    <t>2004B00241</t>
  </si>
  <si>
    <t>Huile Lourde</t>
  </si>
  <si>
    <t>www.ambatovy.mg</t>
  </si>
  <si>
    <t>www.riotinto.com</t>
  </si>
  <si>
    <t>https://www.nextsourcematerials.com/about/</t>
  </si>
  <si>
    <t>https://www2.asx.com.au/markets/company/bse</t>
  </si>
  <si>
    <t>https://www.madagascaroil.com/</t>
  </si>
  <si>
    <t>Etats financiers non reçus - Attestation délivrée par le Commissariat aux comptes (CAC) reçues</t>
  </si>
  <si>
    <t>Etats Financiers audités reçus</t>
  </si>
  <si>
    <t>Etats Financiers  audités/attestation d'audit non reçus</t>
  </si>
  <si>
    <t>Etats Financiers non audités reçus</t>
  </si>
  <si>
    <r>
      <t xml:space="preserve">L’entreprise est-elle une </t>
    </r>
    <r>
      <rPr>
        <u/>
        <sz val="11"/>
        <color rgb="FFFFFFFF"/>
        <rFont val="Franklin Gothic Book"/>
        <family val="2"/>
      </rPr>
      <t>entreprise soutenant l’ITIE</t>
    </r>
    <r>
      <rPr>
        <sz val="11"/>
        <color rgb="FFFFFFFF"/>
        <rFont val="Franklin Gothic Book"/>
        <family val="2"/>
      </rPr>
      <t> ?</t>
    </r>
  </si>
  <si>
    <t>Information non disponible</t>
  </si>
  <si>
    <t>Données partagées par le CNaPs</t>
  </si>
  <si>
    <t>Partie II — Section 9.1 : Contribution à l’économie nationale (Exigence 6.3)
 - Exportations totales de Madagascar : Bulletin BCM, décembre 2023  https://www.banky-foibe.mg/admin/wp-content/uploads/2024/06/Bulletin_BFM_De%CC%81cembre_2023.pdf
- Total des recettes fiscales TBE INSTAT:
Lien vers le document direct : https://www.instat.mg/documents/upload/main/INSTAT_TBE53_01-2024.pdf
Lien sur site : https://instat.mg/statistiques/annuaires-statistiques/item/tableau-de-bord-de-leconomie-tbe?utm_source=.com</t>
  </si>
  <si>
    <t>Certaines données économiques peuvent être retrouvées en ligne mais elles ne sont pas complète.
 - Exportations totales de Madagascar : Bulletin BCM, décembre 2023  
- Total des recettes fiscales : TBE INSTAT</t>
  </si>
  <si>
    <t xml:space="preserve">Selon la lettre n°044/EITI_MG/DE du 23 septembre 2025 du MEF, relative aux données 2023 :
- Valeur ajoutée en termes réel du Secteur (en milliards d’Ariary) : 1 061,2
</t>
  </si>
  <si>
    <t xml:space="preserve">PIB nominal (prov.), suivant la lettre  n°044/EITI_MG/DE du 23 septembre 2025 du MEF. Seul le PIB nominal est renseigné dans la lettre </t>
  </si>
  <si>
    <t>La contribution des industries extractives aux recettes fiscales totales n’est pas indiquée dans le rapport INSTAT TBE 2023 et n’ont pas été communiquée par la MEF/DGI. La valeur totale des contributions fiscales des 88 entreprises extractives  dans le champ de ce rapport s’élève à MGA 320 345 181 950,38 ,
représentant 5,83 % des recettes fiscales totales.</t>
  </si>
  <si>
    <t>Chiffres totaux disponibles via INSTAT TBE</t>
  </si>
  <si>
    <t>Statistiques communiquées par le MEF, suivant la lettre  n°044/EITI_MG/DE du 23 septembre 2025 du MEF.</t>
  </si>
  <si>
    <t>Exportations totales de Madagascar suivant Bulletin BCM 2023</t>
  </si>
  <si>
    <t xml:space="preserve">Rapport ITIE 2023, section 8.1.1, pages : 101 - 102.
Tableau 33 : Estimations des réserves déclarées par les entreprises </t>
  </si>
  <si>
    <t>Partie II :
— Section 8.1.2 : Productions minières (Exigence 3.2)
Rapport ITIE 2023 
— Section 8.2.2 : Situation des projets pétroliers (réserves, production et exportation)</t>
  </si>
  <si>
    <t xml:space="preserve">Il s'agit des données de production (volumes et valeurs) suivant les déclarations des 12 entreprises . Pour 2023, aucune production de gaz et hydrocarbures n'a été déclarée. </t>
  </si>
  <si>
    <t xml:space="preserve">Le rapport présente: 
— La valeur des matières extraites/produites désagrégée par titre minier en MGA 
(Le taux de change appliqué (1 USD = 4 429,59 MGA), pour les valeurs en reçues en USD notamment DYNATEC et Ambatovy)
— La source de la valeur 
— La description de la méthode de calcul utilisée pour la détermination de la valeur
</t>
  </si>
  <si>
    <t xml:space="preserve">Partie II
 — Sections 8.1.3.2 : Données sur l'exportation et le mécanisme de suivi - Annexe 28 (déclaration de la Douane) et Annexe 29 (déclaration des entreprises) 
 — Sections 8.2.2 :Situation des projets pétroliers (réserves, production et exportation) </t>
  </si>
  <si>
    <t xml:space="preserve">Partie II — Section 9.1.4 : Contribution aux exportations </t>
  </si>
  <si>
    <t xml:space="preserve">Le rapport présente aussi bien les données d'exportation suivant les déclarations des 12 entreprises (Annexe 29)  que suivant les déclarations de la DGD (Douanes) (Annexe 28). Pour 2023, il n'y a pas eu d'exportation de gaz ni d'hydrocarbures. </t>
  </si>
  <si>
    <t>Déclaration DGD (Douanes)</t>
  </si>
  <si>
    <t>Total des paiements au gouvernement (USD)</t>
  </si>
  <si>
    <t>Nickel non allie sous forme brute de nickel non allie</t>
  </si>
  <si>
    <t>Minerais de titane et leurs concentres</t>
  </si>
  <si>
    <t>Or a usages non monétaires ; sous autres formes mi-ouvrées</t>
  </si>
  <si>
    <t>Mattes de cobalt et autre produits intermédiaires de la métallurgie du cobalt</t>
  </si>
  <si>
    <t>Autres pierres gemmes brutes ou simplement sciées ou dégrossies</t>
  </si>
  <si>
    <t>Autres exportations</t>
  </si>
  <si>
    <t>Kg</t>
  </si>
  <si>
    <t>Unité appliquée par DGD (Douanes) : kg</t>
  </si>
  <si>
    <t>Déclaration DGD (Douanes)
Code utilisé par DGD (Douanes) : 75021000</t>
  </si>
  <si>
    <t>Déclaration DGD (Douanes)
Code utilisé par DGD (Douanes) : 81052000</t>
  </si>
  <si>
    <t>Déclaration DGD (Douanes)
Code utilisé par DGD (Douanes) : Autres HS codes</t>
  </si>
  <si>
    <t>Madagascar International Container Terminal Services Ltd</t>
  </si>
  <si>
    <t>Société de Manutention des Marchandises Conventionnelles</t>
  </si>
  <si>
    <t>Filiale d’entreprise de soutien</t>
  </si>
  <si>
    <t xml:space="preserve">Trésor Public </t>
  </si>
  <si>
    <t>Collectivités Territoriales Décentralisées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</si>
</sst>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xmlns:xr9="http://schemas.microsoft.com/office/spreadsheetml/2016/revision9" mc:Ignorable="x14ac x16r2 xr xr9">
  <numFmts count="9">
    <numFmt numFmtId="43" formatCode="_-* #,##0.00_-;\-* #,##0.00_-;_-* &quot;-&quot;??_-;_-@_-"/>
    <numFmt numFmtId="164" formatCode="_ * #,##0.00_ ;_ * \-#,##0.00_ ;_ * &quot;-&quot;??_ ;_ @_ "/>
    <numFmt numFmtId="165" formatCode="_ * #,##0.0000_ ;_ * \-#,##0.0000_ ;_ * &quot;-&quot;??_ ;_ @_ "/>
    <numFmt numFmtId="166" formatCode="yyyy\-mm\-dd"/>
    <numFmt numFmtId="167" formatCode="_ * #,##0_ ;_ * \-#,##0_ ;_ * &quot;-&quot;??_ ;_ @_ "/>
    <numFmt numFmtId="168" formatCode="_ * #,##0.0_ ;_ * \-#,##0.0_ ;_ * &quot;-&quot;??_ ;_ @_ "/>
    <numFmt numFmtId="169" formatCode="[$-F800]dddd\,\ mmmm\ dd\,\ yyyy"/>
    <numFmt numFmtId="170" formatCode="#,##0.00_ ;[Red]\-#,##0.00\ "/>
    <numFmt numFmtId="171" formatCode="_-* #,##0.00\ _€_-;\-* #,##0.00\ _€_-;_-* &quot;-&quot;??\ _€_-;_-@_-"/>
  </numFmts>
  <fonts count="94" x14ac:knownFonts="1">
    <font>
      <sz val="10.5"/>
      <color theme="1"/>
      <name val="Calibri"/>
      <family val="2"/>
    </font>
    <font>
      <sz val="11"/>
      <color theme="1"/>
      <name val="Franklin Gothic Book"/>
      <family val="2"/>
    </font>
    <font>
      <sz val="11"/>
      <color theme="1"/>
      <name val="Calibri"/>
      <family val="2"/>
    </font>
    <font>
      <sz val="10.5"/>
      <color theme="1"/>
      <name val="Calibri"/>
      <family val="2"/>
    </font>
    <font>
      <b/>
      <sz val="10.5"/>
      <color theme="0"/>
      <name val="Calibri"/>
      <family val="2"/>
    </font>
    <font>
      <b/>
      <sz val="10.5"/>
      <color theme="1"/>
      <name val="Calibri"/>
      <family val="2"/>
    </font>
    <font>
      <u/>
      <sz val="10.5"/>
      <color theme="10"/>
      <name val="Calibri"/>
      <family val="2"/>
    </font>
    <font>
      <sz val="12"/>
      <color theme="1"/>
      <name val="Calibri"/>
      <family val="2"/>
      <scheme val="minor"/>
    </font>
    <font>
      <u/>
      <sz val="12"/>
      <color theme="10"/>
      <name val="Calibri"/>
      <family val="2"/>
      <scheme val="minor"/>
    </font>
    <font>
      <b/>
      <sz val="11"/>
      <color theme="1"/>
      <name val="Calibri"/>
      <family val="2"/>
      <scheme val="minor"/>
    </font>
    <font>
      <i/>
      <sz val="10.5"/>
      <color rgb="FF7F7F7F"/>
      <name val="Calibri"/>
      <family val="2"/>
    </font>
    <font>
      <i/>
      <sz val="10.5"/>
      <color theme="1"/>
      <name val="Calibri"/>
      <family val="2"/>
    </font>
    <font>
      <sz val="12"/>
      <color theme="1"/>
      <name val="Franklin Gothic Book"/>
      <family val="2"/>
    </font>
    <font>
      <i/>
      <sz val="12"/>
      <color rgb="FF000000"/>
      <name val="Franklin Gothic Book"/>
      <family val="2"/>
    </font>
    <font>
      <sz val="12"/>
      <color rgb="FF000000"/>
      <name val="Franklin Gothic Book"/>
      <family val="2"/>
    </font>
    <font>
      <b/>
      <sz val="18"/>
      <color rgb="FF000000"/>
      <name val="Franklin Gothic Book"/>
      <family val="2"/>
    </font>
    <font>
      <b/>
      <sz val="12"/>
      <color rgb="FF000000"/>
      <name val="Franklin Gothic Book"/>
      <family val="2"/>
    </font>
    <font>
      <i/>
      <sz val="12"/>
      <color theme="1"/>
      <name val="Franklin Gothic Book"/>
      <family val="2"/>
    </font>
    <font>
      <i/>
      <u/>
      <sz val="12"/>
      <color theme="1"/>
      <name val="Franklin Gothic Book"/>
      <family val="2"/>
    </font>
    <font>
      <b/>
      <u/>
      <sz val="12"/>
      <color theme="10"/>
      <name val="Franklin Gothic Book"/>
      <family val="2"/>
    </font>
    <font>
      <b/>
      <sz val="10"/>
      <color theme="1"/>
      <name val="Franklin Gothic Book"/>
      <family val="2"/>
    </font>
    <font>
      <sz val="10.5"/>
      <color theme="1"/>
      <name val="Franklin Gothic Book"/>
      <family val="2"/>
    </font>
    <font>
      <sz val="11"/>
      <color rgb="FF000000"/>
      <name val="Franklin Gothic Book"/>
      <family val="2"/>
    </font>
    <font>
      <b/>
      <sz val="14"/>
      <color rgb="FF000000"/>
      <name val="Franklin Gothic Book"/>
      <family val="2"/>
    </font>
    <font>
      <b/>
      <sz val="18"/>
      <color theme="1"/>
      <name val="Franklin Gothic Book"/>
      <family val="2"/>
    </font>
    <font>
      <b/>
      <sz val="16"/>
      <color theme="1"/>
      <name val="Franklin Gothic Book"/>
      <family val="2"/>
    </font>
    <font>
      <b/>
      <u/>
      <sz val="11"/>
      <color theme="10"/>
      <name val="Franklin Gothic Book"/>
      <family val="2"/>
    </font>
    <font>
      <b/>
      <sz val="11"/>
      <name val="Franklin Gothic Book"/>
      <family val="2"/>
    </font>
    <font>
      <b/>
      <u/>
      <sz val="11"/>
      <name val="Franklin Gothic Book"/>
      <family val="2"/>
    </font>
    <font>
      <b/>
      <u/>
      <sz val="11"/>
      <color rgb="FF165B89"/>
      <name val="Franklin Gothic Book"/>
      <family val="2"/>
    </font>
    <font>
      <b/>
      <u/>
      <sz val="11"/>
      <color rgb="FF188FBB"/>
      <name val="Franklin Gothic Book"/>
      <family val="2"/>
    </font>
    <font>
      <sz val="11"/>
      <color theme="1"/>
      <name val="Franklin Gothic Book"/>
      <family val="2"/>
    </font>
    <font>
      <i/>
      <sz val="11"/>
      <color rgb="FF000000"/>
      <name val="Franklin Gothic Book"/>
      <family val="2"/>
    </font>
    <font>
      <b/>
      <sz val="11"/>
      <color rgb="FF000000"/>
      <name val="Franklin Gothic Book"/>
      <family val="2"/>
    </font>
    <font>
      <i/>
      <sz val="11"/>
      <name val="Franklin Gothic Book"/>
      <family val="2"/>
    </font>
    <font>
      <sz val="11"/>
      <name val="Franklin Gothic Book"/>
      <family val="2"/>
    </font>
    <font>
      <u/>
      <sz val="11"/>
      <color rgb="FF0070C0"/>
      <name val="Franklin Gothic Book"/>
      <family val="2"/>
    </font>
    <font>
      <u/>
      <sz val="11"/>
      <color theme="10"/>
      <name val="Franklin Gothic Book"/>
      <family val="2"/>
    </font>
    <font>
      <b/>
      <u/>
      <sz val="11"/>
      <color theme="1"/>
      <name val="Franklin Gothic Book"/>
      <family val="2"/>
    </font>
    <font>
      <b/>
      <i/>
      <sz val="11"/>
      <color theme="1"/>
      <name val="Franklin Gothic Book"/>
      <family val="2"/>
    </font>
    <font>
      <i/>
      <sz val="11"/>
      <color theme="1"/>
      <name val="Franklin Gothic Book"/>
      <family val="2"/>
    </font>
    <font>
      <i/>
      <u/>
      <sz val="11"/>
      <color theme="1"/>
      <name val="Franklin Gothic Book"/>
      <family val="2"/>
    </font>
    <font>
      <b/>
      <sz val="11"/>
      <color rgb="FF165B89"/>
      <name val="Franklin Gothic Book"/>
      <family val="2"/>
    </font>
    <font>
      <b/>
      <sz val="11"/>
      <color rgb="FF000000"/>
      <name val="Wingdings"/>
      <charset val="2"/>
    </font>
    <font>
      <i/>
      <u/>
      <sz val="11"/>
      <color rgb="FF0076AF"/>
      <name val="Franklin Gothic Book"/>
      <family val="2"/>
    </font>
    <font>
      <i/>
      <sz val="11"/>
      <color theme="10"/>
      <name val="Franklin Gothic Book"/>
      <family val="2"/>
    </font>
    <font>
      <b/>
      <i/>
      <sz val="11"/>
      <color rgb="FF000000"/>
      <name val="Franklin Gothic Book"/>
      <family val="2"/>
    </font>
    <font>
      <i/>
      <u/>
      <sz val="11"/>
      <color theme="10"/>
      <name val="Franklin Gothic Book"/>
      <family val="2"/>
    </font>
    <font>
      <b/>
      <sz val="11"/>
      <color theme="1"/>
      <name val="Franklin Gothic Book"/>
      <family val="2"/>
    </font>
    <font>
      <b/>
      <sz val="11"/>
      <color theme="0"/>
      <name val="Franklin Gothic Book"/>
      <family val="2"/>
    </font>
    <font>
      <i/>
      <sz val="11"/>
      <color rgb="FF7F7F7F"/>
      <name val="Franklin Gothic Book"/>
      <family val="2"/>
    </font>
    <font>
      <b/>
      <i/>
      <u/>
      <sz val="18"/>
      <color theme="1"/>
      <name val="Franklin Gothic Book"/>
      <family val="2"/>
    </font>
    <font>
      <sz val="18"/>
      <color theme="1"/>
      <name val="Franklin Gothic Book"/>
      <family val="2"/>
    </font>
    <font>
      <i/>
      <u/>
      <sz val="11"/>
      <color rgb="FF00B0F0"/>
      <name val="Franklin Gothic Book"/>
      <family val="2"/>
    </font>
    <font>
      <i/>
      <u/>
      <sz val="11"/>
      <color rgb="FF0070C0"/>
      <name val="Franklin Gothic Book"/>
      <family val="2"/>
    </font>
    <font>
      <i/>
      <sz val="11"/>
      <color rgb="FF0070C0"/>
      <name val="Franklin Gothic Book"/>
      <family val="2"/>
    </font>
    <font>
      <b/>
      <sz val="12"/>
      <color theme="1"/>
      <name val="Franklin Gothic Book"/>
      <family val="2"/>
    </font>
    <font>
      <sz val="8"/>
      <name val="Calibri"/>
      <family val="2"/>
    </font>
    <font>
      <sz val="11"/>
      <color rgb="FFFFFFFF"/>
      <name val="Franklin Gothic Book"/>
      <family val="2"/>
    </font>
    <font>
      <sz val="18"/>
      <color rgb="FF000000"/>
      <name val="Franklin Gothic Book"/>
      <family val="2"/>
    </font>
    <font>
      <u/>
      <sz val="10.5"/>
      <color theme="10"/>
      <name val="Franklin Gothic Book"/>
      <family val="2"/>
    </font>
    <font>
      <u/>
      <sz val="12"/>
      <color theme="10"/>
      <name val="Franklin Gothic Book"/>
      <family val="2"/>
    </font>
    <font>
      <sz val="16"/>
      <color rgb="FF000000"/>
      <name val="Franklin Gothic Book"/>
      <family val="2"/>
    </font>
    <font>
      <b/>
      <sz val="10"/>
      <color rgb="FF000000"/>
      <name val="Franklin Gothic Book"/>
      <family val="2"/>
    </font>
    <font>
      <u/>
      <sz val="11"/>
      <color rgb="FFFFFFFF"/>
      <name val="Franklin Gothic Book"/>
      <family val="2"/>
    </font>
    <font>
      <sz val="11"/>
      <color theme="1"/>
      <name val="Franklin Gothic Book"/>
      <family val="2"/>
    </font>
    <font>
      <u/>
      <sz val="11"/>
      <name val="Franklin Gothic Book"/>
      <family val="2"/>
    </font>
    <font>
      <b/>
      <i/>
      <u/>
      <sz val="12"/>
      <color theme="1"/>
      <name val="Franklin Gothic Book"/>
      <family val="2"/>
    </font>
    <font>
      <b/>
      <sz val="10.5"/>
      <color theme="1"/>
      <name val="Franklin Gothic Book"/>
      <family val="2"/>
    </font>
    <font>
      <u/>
      <sz val="11"/>
      <color theme="1"/>
      <name val="Franklin Gothic Book"/>
      <family val="2"/>
    </font>
    <font>
      <i/>
      <vertAlign val="superscript"/>
      <sz val="11"/>
      <name val="Franklin Gothic Book"/>
      <family val="2"/>
    </font>
    <font>
      <b/>
      <u/>
      <sz val="11"/>
      <color rgb="FF000000"/>
      <name val="Franklin Gothic Book"/>
      <family val="2"/>
    </font>
    <font>
      <u/>
      <sz val="11"/>
      <color rgb="FF000000"/>
      <name val="Franklin Gothic Book"/>
      <family val="2"/>
    </font>
    <font>
      <i/>
      <u/>
      <sz val="11"/>
      <color rgb="FF000000"/>
      <name val="Franklin Gothic Book"/>
      <family val="2"/>
    </font>
    <font>
      <sz val="9"/>
      <color indexed="81"/>
      <name val="Tahoma"/>
      <family val="2"/>
    </font>
    <font>
      <sz val="12"/>
      <color theme="1"/>
      <name val="Franklin Gothic Book"/>
      <family val="2"/>
    </font>
    <font>
      <sz val="18"/>
      <color theme="1"/>
      <name val="Franklin Gothic Book"/>
      <family val="2"/>
    </font>
    <font>
      <i/>
      <u/>
      <sz val="14"/>
      <color theme="1"/>
      <name val="Franklin Gothic Book"/>
      <family val="2"/>
    </font>
    <font>
      <b/>
      <sz val="18"/>
      <color rgb="FF000000"/>
      <name val="Franklin Gothic Book"/>
      <family val="2"/>
    </font>
    <font>
      <sz val="18"/>
      <color rgb="FF000000"/>
      <name val="Franklin Gothic Book"/>
      <family val="2"/>
    </font>
    <font>
      <sz val="11"/>
      <color rgb="FF000000"/>
      <name val="Franklin Gothic Book"/>
      <family val="2"/>
    </font>
    <font>
      <sz val="9"/>
      <color rgb="FF000000"/>
      <name val="Franklin Gothic Book"/>
      <family val="2"/>
    </font>
    <font>
      <b/>
      <sz val="11"/>
      <color theme="1"/>
      <name val="Franklin Gothic Book"/>
      <family val="2"/>
    </font>
    <font>
      <i/>
      <sz val="11"/>
      <name val="Franklin Gothic Book"/>
      <family val="2"/>
    </font>
    <font>
      <b/>
      <i/>
      <u/>
      <sz val="18"/>
      <color theme="1"/>
      <name val="Franklin Gothic Book"/>
      <family val="2"/>
    </font>
    <font>
      <i/>
      <sz val="11"/>
      <color theme="1"/>
      <name val="Franklin Gothic Book"/>
      <family val="2"/>
    </font>
    <font>
      <i/>
      <u/>
      <sz val="11"/>
      <color theme="10"/>
      <name val="Franklin Gothic Book"/>
      <family val="2"/>
    </font>
    <font>
      <i/>
      <sz val="11"/>
      <color rgb="FF000000"/>
      <name val="Franklin Gothic Book"/>
      <family val="2"/>
    </font>
    <font>
      <b/>
      <sz val="11"/>
      <color rgb="FF000000"/>
      <name val="Franklin Gothic Book"/>
      <family val="2"/>
    </font>
    <font>
      <b/>
      <i/>
      <u/>
      <sz val="14"/>
      <color rgb="FF000000"/>
      <name val="Franklin Gothic Book"/>
      <family val="2"/>
    </font>
    <font>
      <b/>
      <i/>
      <u/>
      <sz val="14"/>
      <color theme="1"/>
      <name val="Franklin Gothic Book"/>
      <family val="2"/>
    </font>
    <font>
      <b/>
      <u/>
      <sz val="11"/>
      <color theme="10"/>
      <name val="Franklin Gothic Book"/>
      <family val="2"/>
    </font>
    <font>
      <i/>
      <u/>
      <sz val="10.5"/>
      <color theme="10"/>
      <name val="Franklin Gothic Book"/>
      <family val="2"/>
    </font>
    <font>
      <u/>
      <sz val="12"/>
      <color theme="10"/>
      <name val="Franklin Gothic Book"/>
      <family val="2"/>
    </font>
  </fonts>
  <fills count="11">
    <fill>
      <patternFill patternType="none"/>
    </fill>
    <fill>
      <patternFill patternType="gray125"/>
    </fill>
    <fill>
      <patternFill patternType="solid">
        <fgColor rgb="FFF2F2F2"/>
        <bgColor indexed="64"/>
      </patternFill>
    </fill>
    <fill>
      <patternFill patternType="solid">
        <fgColor theme="4" tint="0.79998168889431442"/>
        <bgColor indexed="64"/>
      </patternFill>
    </fill>
    <fill>
      <patternFill patternType="solid">
        <fgColor theme="0"/>
        <bgColor indexed="64"/>
      </patternFill>
    </fill>
    <fill>
      <patternFill patternType="solid">
        <fgColor theme="2"/>
        <bgColor indexed="64"/>
      </patternFill>
    </fill>
    <fill>
      <patternFill patternType="solid">
        <fgColor theme="2"/>
        <bgColor theme="4" tint="0.79998168889431442"/>
      </patternFill>
    </fill>
    <fill>
      <patternFill patternType="solid">
        <fgColor rgb="FF165B89"/>
        <bgColor theme="4"/>
      </patternFill>
    </fill>
    <fill>
      <patternFill patternType="solid">
        <fgColor rgb="FFD9E1F2"/>
        <bgColor indexed="64"/>
      </patternFill>
    </fill>
    <fill>
      <patternFill patternType="solid">
        <fgColor theme="7" tint="0.79998168889431442"/>
        <bgColor indexed="64"/>
      </patternFill>
    </fill>
    <fill>
      <patternFill patternType="solid">
        <fgColor rgb="FFFFF2CC"/>
        <bgColor indexed="64"/>
      </patternFill>
    </fill>
  </fills>
  <borders count="40">
    <border>
      <left/>
      <right/>
      <top/>
      <bottom/>
      <diagonal/>
    </border>
    <border>
      <left/>
      <right/>
      <top style="thin">
        <color indexed="64"/>
      </top>
      <bottom/>
      <diagonal/>
    </border>
    <border>
      <left/>
      <right/>
      <top/>
      <bottom style="medium">
        <color indexed="64"/>
      </bottom>
      <diagonal/>
    </border>
    <border>
      <left style="medium">
        <color theme="0"/>
      </left>
      <right style="medium">
        <color theme="0"/>
      </right>
      <top style="medium">
        <color theme="0"/>
      </top>
      <bottom style="medium">
        <color theme="0"/>
      </bottom>
      <diagonal/>
    </border>
    <border>
      <left/>
      <right style="thin">
        <color theme="0"/>
      </right>
      <top/>
      <bottom/>
      <diagonal/>
    </border>
    <border>
      <left style="thin">
        <color theme="0"/>
      </left>
      <right style="thin">
        <color theme="0"/>
      </right>
      <top/>
      <bottom/>
      <diagonal/>
    </border>
    <border>
      <left style="thin">
        <color theme="0"/>
      </left>
      <right/>
      <top/>
      <bottom/>
      <diagonal/>
    </border>
    <border>
      <left/>
      <right/>
      <top style="thin">
        <color theme="4" tint="0.39997558519241921"/>
      </top>
      <bottom style="thin">
        <color theme="4" tint="0.39997558519241921"/>
      </bottom>
      <diagonal/>
    </border>
    <border>
      <left/>
      <right style="thin">
        <color theme="4" tint="0.39997558519241921"/>
      </right>
      <top style="thin">
        <color theme="4" tint="0.39997558519241921"/>
      </top>
      <bottom style="thin">
        <color theme="4" tint="0.39997558519241921"/>
      </bottom>
      <diagonal/>
    </border>
    <border>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top/>
      <bottom style="medium">
        <color indexed="64"/>
      </bottom>
      <diagonal/>
    </border>
    <border>
      <left/>
      <right/>
      <top/>
      <bottom style="thin">
        <color theme="4" tint="0.39997558519241921"/>
      </bottom>
      <diagonal/>
    </border>
    <border>
      <left/>
      <right style="thin">
        <color theme="4" tint="0.39997558519241921"/>
      </right>
      <top/>
      <bottom style="thin">
        <color theme="4" tint="0.39997558519241921"/>
      </bottom>
      <diagonal/>
    </border>
    <border>
      <left/>
      <right/>
      <top style="medium">
        <color indexed="64"/>
      </top>
      <bottom style="medium">
        <color indexed="64"/>
      </bottom>
      <diagonal/>
    </border>
    <border>
      <left style="medium">
        <color theme="0"/>
      </left>
      <right/>
      <top style="medium">
        <color theme="0"/>
      </top>
      <bottom style="medium">
        <color theme="0"/>
      </bottom>
      <diagonal/>
    </border>
    <border>
      <left/>
      <right/>
      <top style="medium">
        <color theme="0"/>
      </top>
      <bottom style="medium">
        <color theme="0"/>
      </bottom>
      <diagonal/>
    </border>
    <border>
      <left/>
      <right style="medium">
        <color theme="0"/>
      </right>
      <top style="medium">
        <color theme="0"/>
      </top>
      <bottom style="medium">
        <color theme="0"/>
      </bottom>
      <diagonal/>
    </border>
    <border>
      <left/>
      <right/>
      <top style="thin">
        <color indexed="64"/>
      </top>
      <bottom style="double">
        <color indexed="64"/>
      </bottom>
      <diagonal/>
    </border>
    <border>
      <left/>
      <right/>
      <top/>
      <bottom style="thin">
        <color indexed="64"/>
      </bottom>
      <diagonal/>
    </border>
    <border>
      <left style="thin">
        <color theme="0"/>
      </left>
      <right/>
      <top style="medium">
        <color auto="1"/>
      </top>
      <bottom style="medium">
        <color auto="1"/>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top/>
      <bottom/>
      <diagonal/>
    </border>
    <border>
      <left/>
      <right style="thin">
        <color indexed="64"/>
      </right>
      <top/>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theme="0"/>
      </left>
      <right/>
      <top/>
      <bottom style="thin">
        <color indexed="64"/>
      </bottom>
      <diagonal/>
    </border>
    <border>
      <left/>
      <right/>
      <top style="medium">
        <color rgb="FF1BC2EE"/>
      </top>
      <bottom/>
      <diagonal/>
    </border>
    <border>
      <left/>
      <right/>
      <top style="medium">
        <color indexed="64"/>
      </top>
      <bottom style="medium">
        <color theme="0"/>
      </bottom>
      <diagonal/>
    </border>
    <border>
      <left/>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ck">
        <color indexed="64"/>
      </left>
      <right/>
      <top/>
      <bottom/>
      <diagonal/>
    </border>
  </borders>
  <cellStyleXfs count="6">
    <xf numFmtId="0" fontId="0" fillId="0" borderId="0"/>
    <xf numFmtId="164" fontId="3" fillId="0" borderId="0" applyFont="0" applyFill="0" applyBorder="0" applyAlignment="0" applyProtection="0"/>
    <xf numFmtId="0" fontId="6" fillId="0" borderId="0" applyNumberFormat="0" applyFill="0" applyBorder="0" applyAlignment="0" applyProtection="0"/>
    <xf numFmtId="0" fontId="7" fillId="0" borderId="0"/>
    <xf numFmtId="0" fontId="8" fillId="0" borderId="0" applyNumberFormat="0" applyFill="0" applyBorder="0" applyAlignment="0" applyProtection="0"/>
    <xf numFmtId="0" fontId="10" fillId="0" borderId="0" applyNumberFormat="0" applyFill="0" applyBorder="0" applyAlignment="0" applyProtection="0"/>
  </cellStyleXfs>
  <cellXfs count="345">
    <xf numFmtId="0" fontId="0" fillId="0" borderId="0" xfId="0"/>
    <xf numFmtId="0" fontId="5" fillId="0" borderId="0" xfId="0" applyFont="1"/>
    <xf numFmtId="0" fontId="0" fillId="0" borderId="7" xfId="0" applyBorder="1"/>
    <xf numFmtId="0" fontId="0" fillId="0" borderId="8" xfId="0" applyBorder="1"/>
    <xf numFmtId="49" fontId="9" fillId="0" borderId="0" xfId="0" applyNumberFormat="1" applyFont="1" applyAlignment="1">
      <alignment horizontal="left"/>
    </xf>
    <xf numFmtId="49" fontId="0" fillId="0" borderId="0" xfId="0" applyNumberFormat="1"/>
    <xf numFmtId="0" fontId="11" fillId="0" borderId="0" xfId="0" quotePrefix="1" applyFont="1"/>
    <xf numFmtId="0" fontId="12" fillId="0" borderId="0" xfId="3" applyFont="1" applyAlignment="1">
      <alignment horizontal="left" vertical="center"/>
    </xf>
    <xf numFmtId="0" fontId="14" fillId="0" borderId="0" xfId="3" applyFont="1" applyAlignment="1">
      <alignment vertical="center"/>
    </xf>
    <xf numFmtId="0" fontId="17" fillId="0" borderId="0" xfId="3" applyFont="1" applyAlignment="1">
      <alignment horizontal="left" vertical="center"/>
    </xf>
    <xf numFmtId="0" fontId="13" fillId="0" borderId="0" xfId="3" applyFont="1" applyAlignment="1">
      <alignment vertical="center"/>
    </xf>
    <xf numFmtId="0" fontId="21" fillId="0" borderId="0" xfId="0" applyFont="1"/>
    <xf numFmtId="0" fontId="18" fillId="0" borderId="0" xfId="3" applyFont="1" applyAlignment="1">
      <alignment horizontal="left" vertical="center"/>
    </xf>
    <xf numFmtId="0" fontId="16" fillId="0" borderId="4" xfId="3" applyFont="1" applyBorder="1" applyAlignment="1">
      <alignment vertical="center"/>
    </xf>
    <xf numFmtId="0" fontId="31" fillId="0" borderId="0" xfId="3" applyFont="1" applyAlignment="1">
      <alignment horizontal="left" vertical="center"/>
    </xf>
    <xf numFmtId="0" fontId="2" fillId="0" borderId="0" xfId="0" applyFont="1"/>
    <xf numFmtId="0" fontId="31" fillId="4" borderId="0" xfId="3" applyFont="1" applyFill="1" applyAlignment="1">
      <alignment horizontal="left" vertical="center"/>
    </xf>
    <xf numFmtId="0" fontId="22" fillId="4" borderId="0" xfId="3" applyFont="1" applyFill="1" applyAlignment="1">
      <alignment vertical="center"/>
    </xf>
    <xf numFmtId="0" fontId="37" fillId="4" borderId="0" xfId="2" applyFont="1" applyFill="1" applyBorder="1" applyAlignment="1"/>
    <xf numFmtId="0" fontId="38" fillId="4" borderId="0" xfId="3" applyFont="1" applyFill="1" applyAlignment="1">
      <alignment horizontal="left" vertical="center"/>
    </xf>
    <xf numFmtId="0" fontId="22" fillId="0" borderId="0" xfId="3" applyFont="1" applyAlignment="1">
      <alignment vertical="center"/>
    </xf>
    <xf numFmtId="0" fontId="37" fillId="0" borderId="0" xfId="4" applyFont="1" applyFill="1" applyBorder="1" applyAlignment="1"/>
    <xf numFmtId="0" fontId="33" fillId="0" borderId="34" xfId="3" applyFont="1" applyBorder="1" applyAlignment="1">
      <alignment horizontal="left" vertical="center"/>
    </xf>
    <xf numFmtId="0" fontId="40" fillId="0" borderId="34" xfId="3" applyFont="1" applyBorder="1" applyAlignment="1">
      <alignment horizontal="left" vertical="center"/>
    </xf>
    <xf numFmtId="0" fontId="32" fillId="0" borderId="34" xfId="3" applyFont="1" applyBorder="1" applyAlignment="1">
      <alignment vertical="center"/>
    </xf>
    <xf numFmtId="0" fontId="40" fillId="0" borderId="0" xfId="3" applyFont="1" applyAlignment="1">
      <alignment horizontal="left" vertical="center"/>
    </xf>
    <xf numFmtId="0" fontId="33" fillId="0" borderId="0" xfId="3" applyFont="1" applyAlignment="1">
      <alignment horizontal="left" vertical="center"/>
    </xf>
    <xf numFmtId="0" fontId="32" fillId="0" borderId="0" xfId="3" applyFont="1" applyAlignment="1">
      <alignment vertical="center"/>
    </xf>
    <xf numFmtId="0" fontId="44" fillId="0" borderId="0" xfId="3" applyFont="1" applyAlignment="1">
      <alignment vertical="center"/>
    </xf>
    <xf numFmtId="0" fontId="33" fillId="0" borderId="0" xfId="3" applyFont="1" applyAlignment="1">
      <alignment vertical="center"/>
    </xf>
    <xf numFmtId="0" fontId="31" fillId="0" borderId="0" xfId="0" applyFont="1"/>
    <xf numFmtId="0" fontId="22" fillId="5" borderId="0" xfId="3" applyFont="1" applyFill="1" applyAlignment="1">
      <alignment vertical="center"/>
    </xf>
    <xf numFmtId="0" fontId="37" fillId="5" borderId="0" xfId="4" applyFont="1" applyFill="1" applyBorder="1" applyAlignment="1"/>
    <xf numFmtId="0" fontId="38" fillId="0" borderId="0" xfId="3" applyFont="1" applyAlignment="1">
      <alignment horizontal="left" vertical="center"/>
    </xf>
    <xf numFmtId="0" fontId="33" fillId="0" borderId="9" xfId="3" applyFont="1" applyBorder="1" applyAlignment="1" applyProtection="1">
      <alignment vertical="center"/>
      <protection locked="0"/>
    </xf>
    <xf numFmtId="0" fontId="32" fillId="0" borderId="2" xfId="3" applyFont="1" applyBorder="1" applyAlignment="1">
      <alignment horizontal="left" vertical="center"/>
    </xf>
    <xf numFmtId="0" fontId="32" fillId="0" borderId="4" xfId="3" applyFont="1" applyBorder="1" applyAlignment="1" applyProtection="1">
      <alignment horizontal="left" vertical="center" indent="2"/>
      <protection locked="0"/>
    </xf>
    <xf numFmtId="0" fontId="40" fillId="3" borderId="6" xfId="3" applyFont="1" applyFill="1" applyBorder="1" applyAlignment="1">
      <alignment horizontal="left" vertical="center"/>
    </xf>
    <xf numFmtId="0" fontId="22" fillId="0" borderId="4" xfId="3" applyFont="1" applyBorder="1" applyAlignment="1" applyProtection="1">
      <alignment horizontal="left" vertical="center" indent="2"/>
      <protection locked="0"/>
    </xf>
    <xf numFmtId="0" fontId="32" fillId="0" borderId="5" xfId="3" applyFont="1" applyBorder="1" applyAlignment="1">
      <alignment vertical="center"/>
    </xf>
    <xf numFmtId="0" fontId="40" fillId="0" borderId="2" xfId="3" applyFont="1" applyBorder="1" applyAlignment="1">
      <alignment horizontal="left" vertical="center"/>
    </xf>
    <xf numFmtId="0" fontId="32" fillId="0" borderId="10" xfId="3" applyFont="1" applyBorder="1" applyAlignment="1">
      <alignment vertical="center"/>
    </xf>
    <xf numFmtId="0" fontId="40" fillId="3" borderId="11" xfId="3" applyFont="1" applyFill="1" applyBorder="1" applyAlignment="1">
      <alignment horizontal="left" vertical="center"/>
    </xf>
    <xf numFmtId="0" fontId="32" fillId="0" borderId="9" xfId="3" applyFont="1" applyBorder="1" applyAlignment="1" applyProtection="1">
      <alignment horizontal="left" vertical="center" indent="2"/>
      <protection locked="0"/>
    </xf>
    <xf numFmtId="0" fontId="40" fillId="0" borderId="1" xfId="3" applyFont="1" applyBorder="1" applyAlignment="1">
      <alignment horizontal="left" vertical="center"/>
    </xf>
    <xf numFmtId="0" fontId="40" fillId="3" borderId="0" xfId="3" applyFont="1" applyFill="1" applyAlignment="1">
      <alignment horizontal="left" vertical="center"/>
    </xf>
    <xf numFmtId="0" fontId="40" fillId="0" borderId="11" xfId="3" applyFont="1" applyBorder="1" applyAlignment="1">
      <alignment horizontal="left" vertical="center"/>
    </xf>
    <xf numFmtId="0" fontId="32" fillId="0" borderId="4" xfId="3" applyFont="1" applyBorder="1" applyAlignment="1" applyProtection="1">
      <alignment horizontal="left" vertical="center" indent="4"/>
      <protection locked="0"/>
    </xf>
    <xf numFmtId="0" fontId="32" fillId="0" borderId="4" xfId="3" applyFont="1" applyBorder="1" applyAlignment="1" applyProtection="1">
      <alignment horizontal="left" vertical="center" indent="6"/>
      <protection locked="0"/>
    </xf>
    <xf numFmtId="0" fontId="40" fillId="0" borderId="33" xfId="3" applyFont="1" applyBorder="1" applyAlignment="1">
      <alignment horizontal="left" vertical="center"/>
    </xf>
    <xf numFmtId="0" fontId="45" fillId="0" borderId="1" xfId="2" applyFont="1" applyFill="1" applyBorder="1" applyAlignment="1" applyProtection="1">
      <alignment horizontal="left" vertical="center" indent="2"/>
      <protection locked="0"/>
    </xf>
    <xf numFmtId="0" fontId="32" fillId="0" borderId="0" xfId="3" applyFont="1" applyAlignment="1" applyProtection="1">
      <alignment horizontal="left" vertical="center" indent="4"/>
      <protection locked="0"/>
    </xf>
    <xf numFmtId="0" fontId="33" fillId="0" borderId="20" xfId="3" applyFont="1" applyBorder="1" applyAlignment="1" applyProtection="1">
      <alignment vertical="center"/>
      <protection locked="0"/>
    </xf>
    <xf numFmtId="0" fontId="39" fillId="0" borderId="14" xfId="3" applyFont="1" applyBorder="1" applyAlignment="1">
      <alignment horizontal="left" vertical="center"/>
    </xf>
    <xf numFmtId="0" fontId="46" fillId="0" borderId="14" xfId="3" applyFont="1" applyBorder="1" applyAlignment="1">
      <alignment vertical="center"/>
    </xf>
    <xf numFmtId="0" fontId="32" fillId="0" borderId="9" xfId="3" applyFont="1" applyBorder="1" applyAlignment="1" applyProtection="1">
      <alignment vertical="center"/>
      <protection locked="0"/>
    </xf>
    <xf numFmtId="0" fontId="32" fillId="0" borderId="9" xfId="3" applyFont="1" applyBorder="1" applyAlignment="1" applyProtection="1">
      <alignment horizontal="left" vertical="center" indent="4"/>
      <protection locked="0"/>
    </xf>
    <xf numFmtId="0" fontId="40" fillId="3" borderId="2" xfId="3" applyFont="1" applyFill="1" applyBorder="1" applyAlignment="1">
      <alignment horizontal="left" vertical="center"/>
    </xf>
    <xf numFmtId="0" fontId="22" fillId="0" borderId="0" xfId="3" applyFont="1" applyAlignment="1">
      <alignment horizontal="left" vertical="center"/>
    </xf>
    <xf numFmtId="0" fontId="48" fillId="0" borderId="0" xfId="3" applyFont="1" applyAlignment="1">
      <alignment horizontal="left" vertical="center"/>
    </xf>
    <xf numFmtId="0" fontId="49" fillId="0" borderId="0" xfId="3" applyFont="1" applyAlignment="1">
      <alignment vertical="center"/>
    </xf>
    <xf numFmtId="0" fontId="40" fillId="0" borderId="0" xfId="3" applyFont="1" applyAlignment="1">
      <alignment vertical="center"/>
    </xf>
    <xf numFmtId="164" fontId="40" fillId="0" borderId="0" xfId="1" applyFont="1" applyFill="1" applyAlignment="1">
      <alignment horizontal="left" vertical="center"/>
    </xf>
    <xf numFmtId="167" fontId="40" fillId="0" borderId="0" xfId="1" applyNumberFormat="1" applyFont="1" applyFill="1" applyAlignment="1">
      <alignment horizontal="left" vertical="center"/>
    </xf>
    <xf numFmtId="0" fontId="24" fillId="5" borderId="0" xfId="0" applyFont="1" applyFill="1" applyAlignment="1">
      <alignment vertical="center"/>
    </xf>
    <xf numFmtId="0" fontId="40" fillId="0" borderId="0" xfId="0" applyFont="1"/>
    <xf numFmtId="0" fontId="48" fillId="0" borderId="30" xfId="0" applyFont="1" applyBorder="1"/>
    <xf numFmtId="0" fontId="48" fillId="0" borderId="14" xfId="0" applyFont="1" applyBorder="1"/>
    <xf numFmtId="164" fontId="48" fillId="0" borderId="31" xfId="1" applyFont="1" applyBorder="1"/>
    <xf numFmtId="0" fontId="50" fillId="0" borderId="0" xfId="5" applyFont="1"/>
    <xf numFmtId="0" fontId="48" fillId="2" borderId="2" xfId="0" applyFont="1" applyFill="1" applyBorder="1" applyAlignment="1">
      <alignment vertical="center"/>
    </xf>
    <xf numFmtId="0" fontId="50" fillId="0" borderId="0" xfId="5" applyNumberFormat="1" applyFont="1"/>
    <xf numFmtId="0" fontId="40" fillId="5" borderId="0" xfId="3" applyFont="1" applyFill="1" applyAlignment="1">
      <alignment horizontal="left" vertical="center" indent="1"/>
    </xf>
    <xf numFmtId="0" fontId="40" fillId="5" borderId="0" xfId="3" applyFont="1" applyFill="1" applyAlignment="1">
      <alignment horizontal="left" vertical="center"/>
    </xf>
    <xf numFmtId="164" fontId="40" fillId="5" borderId="0" xfId="1" applyFont="1" applyFill="1" applyBorder="1" applyAlignment="1">
      <alignment horizontal="left" vertical="center"/>
    </xf>
    <xf numFmtId="0" fontId="48" fillId="5" borderId="1" xfId="3" applyFont="1" applyFill="1" applyBorder="1" applyAlignment="1">
      <alignment horizontal="left" vertical="center"/>
    </xf>
    <xf numFmtId="164" fontId="48" fillId="5" borderId="1" xfId="1" applyFont="1" applyFill="1" applyBorder="1" applyAlignment="1">
      <alignment horizontal="left" vertical="center"/>
    </xf>
    <xf numFmtId="0" fontId="40" fillId="5" borderId="1" xfId="3" applyFont="1" applyFill="1" applyBorder="1" applyAlignment="1">
      <alignment horizontal="left" vertical="center"/>
    </xf>
    <xf numFmtId="164" fontId="40" fillId="5" borderId="1" xfId="1" applyFont="1" applyFill="1" applyBorder="1" applyAlignment="1">
      <alignment horizontal="left" vertical="center"/>
    </xf>
    <xf numFmtId="0" fontId="40" fillId="5" borderId="1" xfId="0" applyFont="1" applyFill="1" applyBorder="1"/>
    <xf numFmtId="0" fontId="40" fillId="5" borderId="18" xfId="3" applyFont="1" applyFill="1" applyBorder="1" applyAlignment="1">
      <alignment horizontal="left" vertical="center"/>
    </xf>
    <xf numFmtId="164" fontId="40" fillId="5" borderId="18" xfId="1" applyFont="1" applyFill="1" applyBorder="1" applyAlignment="1">
      <alignment horizontal="left" vertical="center"/>
    </xf>
    <xf numFmtId="0" fontId="48" fillId="5" borderId="0" xfId="0" applyFont="1" applyFill="1" applyAlignment="1">
      <alignment vertical="center"/>
    </xf>
    <xf numFmtId="0" fontId="52" fillId="0" borderId="0" xfId="3" applyFont="1" applyAlignment="1">
      <alignment horizontal="left" vertical="center"/>
    </xf>
    <xf numFmtId="0" fontId="4" fillId="0" borderId="12" xfId="0" applyFont="1" applyBorder="1"/>
    <xf numFmtId="0" fontId="4" fillId="0" borderId="13" xfId="0" applyFont="1" applyBorder="1"/>
    <xf numFmtId="0" fontId="26" fillId="0" borderId="9" xfId="2" applyFont="1" applyFill="1" applyBorder="1" applyAlignment="1" applyProtection="1">
      <alignment horizontal="left" vertical="center" wrapText="1"/>
      <protection locked="0"/>
    </xf>
    <xf numFmtId="0" fontId="32" fillId="0" borderId="2" xfId="3" applyFont="1" applyBorder="1" applyAlignment="1">
      <alignment vertical="center"/>
    </xf>
    <xf numFmtId="0" fontId="32" fillId="0" borderId="2" xfId="3" applyFont="1" applyBorder="1" applyAlignment="1" applyProtection="1">
      <alignment horizontal="left" vertical="center" indent="4"/>
      <protection locked="0"/>
    </xf>
    <xf numFmtId="0" fontId="1" fillId="0" borderId="0" xfId="3" applyFont="1" applyAlignment="1">
      <alignment horizontal="left" vertical="center"/>
    </xf>
    <xf numFmtId="0" fontId="56" fillId="0" borderId="30" xfId="0" applyFont="1" applyBorder="1"/>
    <xf numFmtId="0" fontId="48" fillId="0" borderId="0" xfId="0" applyFont="1"/>
    <xf numFmtId="164" fontId="48" fillId="0" borderId="0" xfId="1" applyFont="1" applyBorder="1"/>
    <xf numFmtId="167" fontId="21" fillId="0" borderId="0" xfId="0" applyNumberFormat="1" applyFont="1"/>
    <xf numFmtId="43" fontId="21" fillId="0" borderId="0" xfId="0" applyNumberFormat="1" applyFont="1"/>
    <xf numFmtId="0" fontId="0" fillId="0" borderId="0" xfId="0" applyAlignment="1">
      <alignment horizontal="left"/>
    </xf>
    <xf numFmtId="0" fontId="1" fillId="0" borderId="0" xfId="0" applyFont="1"/>
    <xf numFmtId="0" fontId="1" fillId="0" borderId="0" xfId="3" applyFont="1" applyAlignment="1">
      <alignment horizontal="right" vertical="center"/>
    </xf>
    <xf numFmtId="0" fontId="1" fillId="5" borderId="0" xfId="3" applyFont="1" applyFill="1" applyAlignment="1">
      <alignment horizontal="left" vertical="center"/>
    </xf>
    <xf numFmtId="0" fontId="1" fillId="4" borderId="0" xfId="3" applyFont="1" applyFill="1" applyAlignment="1">
      <alignment horizontal="left" vertical="center"/>
    </xf>
    <xf numFmtId="0" fontId="1" fillId="0" borderId="2" xfId="3" applyFont="1" applyBorder="1" applyAlignment="1">
      <alignment horizontal="left" vertical="center"/>
    </xf>
    <xf numFmtId="0" fontId="1" fillId="0" borderId="14" xfId="3" applyFont="1" applyBorder="1" applyAlignment="1">
      <alignment horizontal="left" vertical="center"/>
    </xf>
    <xf numFmtId="164" fontId="1" fillId="0" borderId="0" xfId="1" applyFont="1" applyFill="1" applyAlignment="1">
      <alignment horizontal="left" vertical="center"/>
    </xf>
    <xf numFmtId="164" fontId="1" fillId="0" borderId="0" xfId="1" applyFont="1"/>
    <xf numFmtId="0" fontId="1" fillId="0" borderId="0" xfId="3" applyFont="1" applyAlignment="1">
      <alignment vertical="center"/>
    </xf>
    <xf numFmtId="164" fontId="1" fillId="0" borderId="0" xfId="1" applyFont="1" applyAlignment="1">
      <alignment horizontal="right"/>
    </xf>
    <xf numFmtId="164" fontId="1" fillId="0" borderId="0" xfId="0" applyNumberFormat="1" applyFont="1"/>
    <xf numFmtId="43" fontId="1" fillId="0" borderId="0" xfId="0" applyNumberFormat="1" applyFont="1"/>
    <xf numFmtId="167" fontId="1" fillId="0" borderId="0" xfId="1" applyNumberFormat="1" applyFont="1"/>
    <xf numFmtId="0" fontId="23" fillId="0" borderId="0" xfId="3" applyFont="1" applyAlignment="1">
      <alignment vertical="center"/>
    </xf>
    <xf numFmtId="0" fontId="23" fillId="3" borderId="30" xfId="3" applyFont="1" applyFill="1" applyBorder="1" applyAlignment="1">
      <alignment vertical="center"/>
    </xf>
    <xf numFmtId="0" fontId="23" fillId="3" borderId="14" xfId="3" applyFont="1" applyFill="1" applyBorder="1" applyAlignment="1">
      <alignment vertical="center"/>
    </xf>
    <xf numFmtId="0" fontId="40" fillId="8" borderId="6" xfId="3" applyFont="1" applyFill="1" applyBorder="1" applyAlignment="1">
      <alignment horizontal="left" vertical="center"/>
    </xf>
    <xf numFmtId="0" fontId="32" fillId="8" borderId="22" xfId="3" applyFont="1" applyFill="1" applyBorder="1" applyAlignment="1">
      <alignment vertical="center" wrapText="1"/>
    </xf>
    <xf numFmtId="0" fontId="32" fillId="4" borderId="0" xfId="3" applyFont="1" applyFill="1" applyAlignment="1">
      <alignment horizontal="left" vertical="center"/>
    </xf>
    <xf numFmtId="0" fontId="22" fillId="4" borderId="0" xfId="3" applyFont="1" applyFill="1" applyAlignment="1">
      <alignment horizontal="left" vertical="center"/>
    </xf>
    <xf numFmtId="0" fontId="15" fillId="4" borderId="0" xfId="3" applyFont="1" applyFill="1" applyAlignment="1">
      <alignment vertical="center"/>
    </xf>
    <xf numFmtId="0" fontId="1" fillId="4" borderId="0" xfId="3" applyFont="1" applyFill="1" applyAlignment="1">
      <alignment vertical="center"/>
    </xf>
    <xf numFmtId="0" fontId="34" fillId="4" borderId="0" xfId="3" applyFont="1" applyFill="1" applyAlignment="1">
      <alignment vertical="center"/>
    </xf>
    <xf numFmtId="0" fontId="32" fillId="4" borderId="0" xfId="3" applyFont="1" applyFill="1" applyAlignment="1">
      <alignment vertical="center"/>
    </xf>
    <xf numFmtId="0" fontId="32" fillId="4" borderId="0" xfId="3" applyFont="1" applyFill="1" applyAlignment="1">
      <alignment horizontal="left" vertical="center" wrapText="1" indent="2"/>
    </xf>
    <xf numFmtId="0" fontId="27" fillId="4" borderId="0" xfId="3" applyFont="1" applyFill="1" applyAlignment="1">
      <alignment vertical="center"/>
    </xf>
    <xf numFmtId="0" fontId="32" fillId="4" borderId="0" xfId="3" applyFont="1" applyFill="1" applyAlignment="1">
      <alignment vertical="center" wrapText="1"/>
    </xf>
    <xf numFmtId="0" fontId="35" fillId="4" borderId="0" xfId="3" applyFont="1" applyFill="1" applyAlignment="1">
      <alignment vertical="center"/>
    </xf>
    <xf numFmtId="0" fontId="28" fillId="4" borderId="0" xfId="3" applyFont="1" applyFill="1" applyAlignment="1">
      <alignment vertical="center"/>
    </xf>
    <xf numFmtId="0" fontId="35" fillId="4" borderId="0" xfId="3" applyFont="1" applyFill="1" applyAlignment="1">
      <alignment horizontal="left" vertical="center" indent="2"/>
    </xf>
    <xf numFmtId="0" fontId="32" fillId="10" borderId="0" xfId="3" applyFont="1" applyFill="1" applyAlignment="1">
      <alignment vertical="center"/>
    </xf>
    <xf numFmtId="0" fontId="32" fillId="10" borderId="1" xfId="3" applyFont="1" applyFill="1" applyBorder="1" applyAlignment="1">
      <alignment vertical="center"/>
    </xf>
    <xf numFmtId="0" fontId="32" fillId="10" borderId="2" xfId="3" applyFont="1" applyFill="1" applyBorder="1" applyAlignment="1">
      <alignment vertical="center"/>
    </xf>
    <xf numFmtId="0" fontId="32" fillId="10" borderId="5" xfId="3" applyFont="1" applyFill="1" applyBorder="1" applyAlignment="1">
      <alignment vertical="center"/>
    </xf>
    <xf numFmtId="0" fontId="35" fillId="0" borderId="4" xfId="2" applyFont="1" applyFill="1" applyBorder="1" applyAlignment="1" applyProtection="1">
      <alignment horizontal="left" vertical="center" wrapText="1"/>
      <protection locked="0"/>
    </xf>
    <xf numFmtId="0" fontId="34" fillId="8" borderId="0" xfId="3" applyFont="1" applyFill="1" applyAlignment="1">
      <alignment vertical="center" wrapText="1"/>
    </xf>
    <xf numFmtId="0" fontId="34" fillId="10" borderId="0" xfId="3" applyFont="1" applyFill="1" applyAlignment="1">
      <alignment horizontal="left" vertical="center" wrapText="1"/>
    </xf>
    <xf numFmtId="0" fontId="34" fillId="0" borderId="0" xfId="3" applyFont="1" applyAlignment="1">
      <alignment vertical="center"/>
    </xf>
    <xf numFmtId="0" fontId="34" fillId="0" borderId="0" xfId="3" applyFont="1" applyAlignment="1">
      <alignment horizontal="left" vertical="center" wrapText="1" indent="3"/>
    </xf>
    <xf numFmtId="0" fontId="61" fillId="9" borderId="0" xfId="2" applyFont="1" applyFill="1" applyAlignment="1">
      <alignment vertical="center"/>
    </xf>
    <xf numFmtId="0" fontId="59" fillId="0" borderId="19" xfId="3" applyFont="1" applyBorder="1" applyAlignment="1">
      <alignment horizontal="left" vertical="center"/>
    </xf>
    <xf numFmtId="0" fontId="35" fillId="4" borderId="0" xfId="2" applyFont="1" applyFill="1" applyBorder="1" applyAlignment="1">
      <alignment vertical="center"/>
    </xf>
    <xf numFmtId="0" fontId="15" fillId="0" borderId="0" xfId="3" applyFont="1" applyAlignment="1">
      <alignment vertical="center"/>
    </xf>
    <xf numFmtId="0" fontId="62" fillId="0" borderId="0" xfId="3" applyFont="1" applyAlignment="1">
      <alignment horizontal="left" vertical="center"/>
    </xf>
    <xf numFmtId="0" fontId="63" fillId="0" borderId="0" xfId="3" applyFont="1" applyAlignment="1">
      <alignment horizontal="left" vertical="center"/>
    </xf>
    <xf numFmtId="0" fontId="49" fillId="7" borderId="24" xfId="3" applyFont="1" applyFill="1" applyBorder="1" applyAlignment="1">
      <alignment vertical="center"/>
    </xf>
    <xf numFmtId="0" fontId="49" fillId="7" borderId="1" xfId="3" applyFont="1" applyFill="1" applyBorder="1" applyAlignment="1">
      <alignment vertical="center"/>
    </xf>
    <xf numFmtId="0" fontId="49" fillId="7" borderId="25" xfId="3" applyFont="1" applyFill="1" applyBorder="1" applyAlignment="1">
      <alignment vertical="center"/>
    </xf>
    <xf numFmtId="0" fontId="40" fillId="0" borderId="0" xfId="3" applyFont="1" applyAlignment="1">
      <alignment horizontal="left" vertical="center" wrapText="1" indent="3"/>
    </xf>
    <xf numFmtId="167" fontId="40" fillId="0" borderId="0" xfId="1" applyNumberFormat="1" applyFont="1" applyAlignment="1">
      <alignment horizontal="left" vertical="center"/>
    </xf>
    <xf numFmtId="0" fontId="1" fillId="0" borderId="0" xfId="0" applyFont="1" applyAlignment="1">
      <alignment horizontal="left" wrapText="1"/>
    </xf>
    <xf numFmtId="0" fontId="1" fillId="0" borderId="0" xfId="0" applyFont="1" applyAlignment="1">
      <alignment horizontal="left"/>
    </xf>
    <xf numFmtId="0" fontId="48" fillId="0" borderId="0" xfId="3" applyFont="1" applyAlignment="1">
      <alignment horizontal="left"/>
    </xf>
    <xf numFmtId="0" fontId="1" fillId="0" borderId="0" xfId="3" applyFont="1" applyAlignment="1">
      <alignment horizontal="left"/>
    </xf>
    <xf numFmtId="0" fontId="40" fillId="0" borderId="0" xfId="3" applyFont="1" applyAlignment="1">
      <alignment horizontal="left"/>
    </xf>
    <xf numFmtId="0" fontId="65" fillId="0" borderId="0" xfId="0" applyFont="1" applyAlignment="1">
      <alignment horizontal="left" wrapText="1"/>
    </xf>
    <xf numFmtId="0" fontId="37" fillId="9" borderId="0" xfId="2" applyFont="1" applyFill="1" applyAlignment="1">
      <alignment vertical="center"/>
    </xf>
    <xf numFmtId="0" fontId="15" fillId="0" borderId="19" xfId="3" applyFont="1" applyBorder="1" applyAlignment="1">
      <alignment horizontal="left" vertical="center"/>
    </xf>
    <xf numFmtId="0" fontId="33" fillId="0" borderId="2" xfId="3" applyFont="1" applyBorder="1" applyAlignment="1" applyProtection="1">
      <alignment horizontal="left" vertical="center"/>
      <protection locked="0"/>
    </xf>
    <xf numFmtId="0" fontId="33" fillId="0" borderId="2" xfId="3" applyFont="1" applyBorder="1" applyAlignment="1">
      <alignment horizontal="left" vertical="center" wrapText="1"/>
    </xf>
    <xf numFmtId="0" fontId="48" fillId="0" borderId="2" xfId="3" applyFont="1" applyBorder="1" applyAlignment="1">
      <alignment horizontal="left" vertical="center"/>
    </xf>
    <xf numFmtId="0" fontId="1" fillId="0" borderId="19" xfId="3" applyFont="1" applyBorder="1" applyAlignment="1">
      <alignment horizontal="left" vertical="center"/>
    </xf>
    <xf numFmtId="0" fontId="1" fillId="6" borderId="26" xfId="3" applyFont="1" applyFill="1" applyBorder="1" applyAlignment="1">
      <alignment vertical="center"/>
    </xf>
    <xf numFmtId="0" fontId="1" fillId="5" borderId="19" xfId="3" applyFont="1" applyFill="1" applyBorder="1" applyAlignment="1">
      <alignment vertical="center"/>
    </xf>
    <xf numFmtId="0" fontId="1" fillId="6" borderId="27" xfId="3" applyFont="1" applyFill="1" applyBorder="1" applyAlignment="1">
      <alignment vertical="center"/>
    </xf>
    <xf numFmtId="0" fontId="40" fillId="0" borderId="0" xfId="0" applyFont="1" applyAlignment="1">
      <alignment vertical="center" wrapText="1"/>
    </xf>
    <xf numFmtId="0" fontId="56" fillId="0" borderId="0" xfId="0" applyFont="1" applyAlignment="1">
      <alignment vertical="center" wrapText="1"/>
    </xf>
    <xf numFmtId="0" fontId="40" fillId="0" borderId="0" xfId="0" applyFont="1" applyAlignment="1">
      <alignment horizontal="left" vertical="center" wrapText="1"/>
    </xf>
    <xf numFmtId="0" fontId="61" fillId="9" borderId="0" xfId="2" applyFont="1" applyFill="1"/>
    <xf numFmtId="0" fontId="59" fillId="0" borderId="0" xfId="3" applyFont="1" applyAlignment="1">
      <alignment horizontal="left" vertical="center" wrapText="1"/>
    </xf>
    <xf numFmtId="0" fontId="68" fillId="0" borderId="0" xfId="0" applyFont="1"/>
    <xf numFmtId="0" fontId="6" fillId="0" borderId="0" xfId="2" applyFill="1" applyAlignment="1">
      <alignment vertical="center" wrapText="1"/>
    </xf>
    <xf numFmtId="0" fontId="1" fillId="3" borderId="37" xfId="0" applyFont="1" applyFill="1" applyBorder="1"/>
    <xf numFmtId="0" fontId="60" fillId="4" borderId="0" xfId="2" applyFont="1" applyFill="1" applyAlignment="1">
      <alignment horizontal="left" vertical="center"/>
    </xf>
    <xf numFmtId="0" fontId="37" fillId="0" borderId="0" xfId="2" applyFont="1" applyFill="1" applyAlignment="1">
      <alignment vertical="center"/>
    </xf>
    <xf numFmtId="0" fontId="66" fillId="0" borderId="0" xfId="2" applyFont="1" applyFill="1" applyAlignment="1">
      <alignment vertical="center" wrapText="1"/>
    </xf>
    <xf numFmtId="0" fontId="35" fillId="5" borderId="0" xfId="3" applyFont="1" applyFill="1" applyAlignment="1">
      <alignment vertical="center"/>
    </xf>
    <xf numFmtId="0" fontId="69" fillId="9" borderId="32" xfId="3" applyFont="1" applyFill="1" applyBorder="1" applyAlignment="1">
      <alignment horizontal="left" vertical="center" wrapText="1"/>
    </xf>
    <xf numFmtId="0" fontId="66" fillId="3" borderId="32" xfId="3" applyFont="1" applyFill="1" applyBorder="1" applyAlignment="1">
      <alignment horizontal="left" vertical="center" wrapText="1"/>
    </xf>
    <xf numFmtId="0" fontId="66" fillId="0" borderId="32" xfId="3" applyFont="1" applyBorder="1" applyAlignment="1">
      <alignment horizontal="left" vertical="center"/>
    </xf>
    <xf numFmtId="0" fontId="40" fillId="0" borderId="0" xfId="3" applyFont="1" applyAlignment="1">
      <alignment vertical="center" wrapText="1"/>
    </xf>
    <xf numFmtId="0" fontId="37" fillId="0" borderId="0" xfId="2" applyFont="1" applyAlignment="1">
      <alignment horizontal="left" vertical="center"/>
    </xf>
    <xf numFmtId="166" fontId="32" fillId="10" borderId="5" xfId="3" applyNumberFormat="1" applyFont="1" applyFill="1" applyBorder="1" applyAlignment="1">
      <alignment vertical="center"/>
    </xf>
    <xf numFmtId="0" fontId="1" fillId="3" borderId="36" xfId="0" applyFont="1" applyFill="1" applyBorder="1"/>
    <xf numFmtId="0" fontId="1" fillId="3" borderId="38" xfId="0" applyFont="1" applyFill="1" applyBorder="1"/>
    <xf numFmtId="0" fontId="40" fillId="0" borderId="39" xfId="3" applyFont="1" applyBorder="1" applyAlignment="1">
      <alignment horizontal="left" vertical="center"/>
    </xf>
    <xf numFmtId="0" fontId="40" fillId="0" borderId="39" xfId="3" applyFont="1" applyBorder="1" applyAlignment="1">
      <alignment horizontal="left"/>
    </xf>
    <xf numFmtId="0" fontId="40" fillId="3" borderId="0" xfId="3" applyFont="1" applyFill="1" applyAlignment="1">
      <alignment horizontal="left" vertical="center" wrapText="1"/>
    </xf>
    <xf numFmtId="0" fontId="40" fillId="3" borderId="19" xfId="3" applyFont="1" applyFill="1" applyBorder="1" applyAlignment="1">
      <alignment horizontal="left" vertical="center" wrapText="1"/>
    </xf>
    <xf numFmtId="164" fontId="32" fillId="10" borderId="0" xfId="1" applyFont="1" applyFill="1" applyBorder="1" applyAlignment="1">
      <alignment vertical="center"/>
    </xf>
    <xf numFmtId="165" fontId="47" fillId="10" borderId="2" xfId="4" applyNumberFormat="1" applyFont="1" applyFill="1" applyBorder="1" applyAlignment="1">
      <alignment vertical="center" wrapText="1"/>
    </xf>
    <xf numFmtId="0" fontId="40" fillId="3" borderId="2" xfId="3" applyFont="1" applyFill="1" applyBorder="1" applyAlignment="1">
      <alignment horizontal="left" vertical="center" wrapText="1"/>
    </xf>
    <xf numFmtId="0" fontId="75" fillId="0" borderId="0" xfId="3" applyFont="1" applyAlignment="1">
      <alignment horizontal="left" vertical="center"/>
    </xf>
    <xf numFmtId="0" fontId="65" fillId="0" borderId="0" xfId="3" applyFont="1" applyAlignment="1">
      <alignment horizontal="left" vertical="center"/>
    </xf>
    <xf numFmtId="0" fontId="76" fillId="0" borderId="0" xfId="3" applyFont="1" applyAlignment="1">
      <alignment horizontal="left" vertical="center"/>
    </xf>
    <xf numFmtId="0" fontId="77" fillId="0" borderId="0" xfId="3" applyFont="1" applyAlignment="1">
      <alignment horizontal="left" vertical="center"/>
    </xf>
    <xf numFmtId="0" fontId="75" fillId="4" borderId="0" xfId="3" applyFont="1" applyFill="1" applyAlignment="1">
      <alignment horizontal="left" vertical="center"/>
    </xf>
    <xf numFmtId="0" fontId="78" fillId="0" borderId="19" xfId="3" applyFont="1" applyBorder="1" applyAlignment="1">
      <alignment horizontal="left" vertical="center"/>
    </xf>
    <xf numFmtId="0" fontId="79" fillId="0" borderId="19" xfId="3" applyFont="1" applyBorder="1" applyAlignment="1">
      <alignment horizontal="left" vertical="center"/>
    </xf>
    <xf numFmtId="0" fontId="80" fillId="4" borderId="19" xfId="3" applyFont="1" applyFill="1" applyBorder="1" applyAlignment="1">
      <alignment horizontal="left" vertical="center"/>
    </xf>
    <xf numFmtId="0" fontId="81" fillId="0" borderId="0" xfId="3" applyFont="1" applyAlignment="1">
      <alignment horizontal="left" vertical="center"/>
    </xf>
    <xf numFmtId="0" fontId="79" fillId="0" borderId="0" xfId="3" applyFont="1" applyAlignment="1">
      <alignment horizontal="left" vertical="center"/>
    </xf>
    <xf numFmtId="0" fontId="80" fillId="4" borderId="0" xfId="3" applyFont="1" applyFill="1" applyAlignment="1">
      <alignment horizontal="left" vertical="center"/>
    </xf>
    <xf numFmtId="0" fontId="83" fillId="10" borderId="0" xfId="3" applyFont="1" applyFill="1" applyAlignment="1">
      <alignment horizontal="left" vertical="center" wrapText="1"/>
    </xf>
    <xf numFmtId="0" fontId="84" fillId="4" borderId="0" xfId="3" applyFont="1" applyFill="1" applyAlignment="1">
      <alignment horizontal="left" vertical="center"/>
    </xf>
    <xf numFmtId="0" fontId="83" fillId="8" borderId="0" xfId="3" applyFont="1" applyFill="1" applyAlignment="1">
      <alignment vertical="center" wrapText="1"/>
    </xf>
    <xf numFmtId="0" fontId="83" fillId="0" borderId="0" xfId="3" applyFont="1" applyAlignment="1">
      <alignment vertical="center"/>
    </xf>
    <xf numFmtId="0" fontId="85" fillId="4" borderId="0" xfId="3" applyFont="1" applyFill="1" applyAlignment="1">
      <alignment vertical="center" wrapText="1"/>
    </xf>
    <xf numFmtId="0" fontId="80" fillId="0" borderId="0" xfId="0" applyFont="1"/>
    <xf numFmtId="0" fontId="87" fillId="0" borderId="0" xfId="3" applyFont="1" applyAlignment="1">
      <alignment horizontal="left" vertical="center"/>
    </xf>
    <xf numFmtId="0" fontId="80" fillId="0" borderId="0" xfId="3" applyFont="1" applyAlignment="1">
      <alignment horizontal="left" vertical="center"/>
    </xf>
    <xf numFmtId="0" fontId="88" fillId="0" borderId="0" xfId="3" applyFont="1" applyAlignment="1">
      <alignment horizontal="left" vertical="center"/>
    </xf>
    <xf numFmtId="0" fontId="88" fillId="4" borderId="0" xfId="3" applyFont="1" applyFill="1" applyAlignment="1">
      <alignment horizontal="left" vertical="center"/>
    </xf>
    <xf numFmtId="0" fontId="82" fillId="0" borderId="0" xfId="3" applyFont="1" applyAlignment="1">
      <alignment horizontal="left" vertical="center"/>
    </xf>
    <xf numFmtId="0" fontId="89" fillId="0" borderId="0" xfId="3" applyFont="1" applyAlignment="1">
      <alignment horizontal="left" vertical="center"/>
    </xf>
    <xf numFmtId="0" fontId="89" fillId="4" borderId="0" xfId="3" applyFont="1" applyFill="1" applyAlignment="1">
      <alignment horizontal="left" vertical="center"/>
    </xf>
    <xf numFmtId="0" fontId="90" fillId="0" borderId="0" xfId="3" applyFont="1" applyAlignment="1">
      <alignment horizontal="left" vertical="center"/>
    </xf>
    <xf numFmtId="0" fontId="91" fillId="0" borderId="21" xfId="2" applyFont="1" applyBorder="1" applyAlignment="1">
      <alignment horizontal="left" vertical="center" wrapText="1"/>
    </xf>
    <xf numFmtId="0" fontId="65" fillId="0" borderId="0" xfId="3" applyFont="1" applyAlignment="1">
      <alignment vertical="center"/>
    </xf>
    <xf numFmtId="0" fontId="65" fillId="0" borderId="29" xfId="3" applyFont="1" applyBorder="1" applyAlignment="1">
      <alignment horizontal="left" vertical="center"/>
    </xf>
    <xf numFmtId="0" fontId="65" fillId="4" borderId="21" xfId="3" applyFont="1" applyFill="1" applyBorder="1" applyAlignment="1">
      <alignment horizontal="left" vertical="center"/>
    </xf>
    <xf numFmtId="0" fontId="65" fillId="4" borderId="0" xfId="3" applyFont="1" applyFill="1" applyAlignment="1">
      <alignment vertical="center"/>
    </xf>
    <xf numFmtId="0" fontId="65" fillId="3" borderId="21" xfId="3" applyFont="1" applyFill="1" applyBorder="1" applyAlignment="1">
      <alignment horizontal="left" vertical="center"/>
    </xf>
    <xf numFmtId="0" fontId="87" fillId="0" borderId="22" xfId="3" applyFont="1" applyBorder="1" applyAlignment="1">
      <alignment horizontal="left" vertical="center" wrapText="1" indent="1"/>
    </xf>
    <xf numFmtId="0" fontId="87" fillId="4" borderId="0" xfId="3" applyFont="1" applyFill="1" applyAlignment="1">
      <alignment vertical="center" wrapText="1"/>
    </xf>
    <xf numFmtId="0" fontId="87" fillId="0" borderId="0" xfId="3" applyFont="1" applyAlignment="1">
      <alignment vertical="center" wrapText="1"/>
    </xf>
    <xf numFmtId="0" fontId="65" fillId="3" borderId="22" xfId="3" applyFont="1" applyFill="1" applyBorder="1" applyAlignment="1">
      <alignment horizontal="left" vertical="center"/>
    </xf>
    <xf numFmtId="0" fontId="87" fillId="0" borderId="28" xfId="3" applyFont="1" applyBorder="1" applyAlignment="1">
      <alignment horizontal="left" vertical="center" wrapText="1" indent="1"/>
    </xf>
    <xf numFmtId="0" fontId="65" fillId="0" borderId="28" xfId="3" applyFont="1" applyBorder="1" applyAlignment="1">
      <alignment horizontal="left" vertical="center"/>
    </xf>
    <xf numFmtId="0" fontId="65" fillId="0" borderId="19" xfId="3" applyFont="1" applyBorder="1" applyAlignment="1">
      <alignment vertical="center"/>
    </xf>
    <xf numFmtId="0" fontId="87" fillId="9" borderId="22" xfId="3" applyFont="1" applyFill="1" applyBorder="1" applyAlignment="1">
      <alignment horizontal="left" vertical="center" wrapText="1" indent="3"/>
    </xf>
    <xf numFmtId="0" fontId="87" fillId="9" borderId="22" xfId="3" applyFont="1" applyFill="1" applyBorder="1" applyAlignment="1">
      <alignment vertical="center" wrapText="1"/>
    </xf>
    <xf numFmtId="0" fontId="65" fillId="9" borderId="22" xfId="3" applyFont="1" applyFill="1" applyBorder="1" applyAlignment="1">
      <alignment horizontal="left" vertical="center"/>
    </xf>
    <xf numFmtId="0" fontId="87" fillId="10" borderId="22" xfId="3" applyFont="1" applyFill="1" applyBorder="1" applyAlignment="1">
      <alignment horizontal="left" vertical="center" wrapText="1" indent="3"/>
    </xf>
    <xf numFmtId="0" fontId="87" fillId="10" borderId="23" xfId="3" applyFont="1" applyFill="1" applyBorder="1" applyAlignment="1">
      <alignment horizontal="left" vertical="center" wrapText="1" indent="3"/>
    </xf>
    <xf numFmtId="0" fontId="87" fillId="9" borderId="23" xfId="3" applyFont="1" applyFill="1" applyBorder="1" applyAlignment="1">
      <alignment vertical="center" wrapText="1"/>
    </xf>
    <xf numFmtId="0" fontId="89" fillId="0" borderId="19" xfId="3" applyFont="1" applyBorder="1" applyAlignment="1">
      <alignment horizontal="left" vertical="center"/>
    </xf>
    <xf numFmtId="0" fontId="89" fillId="0" borderId="36" xfId="3" applyFont="1" applyBorder="1" applyAlignment="1">
      <alignment horizontal="left" vertical="center"/>
    </xf>
    <xf numFmtId="0" fontId="91" fillId="0" borderId="22" xfId="2" applyFont="1" applyBorder="1" applyAlignment="1">
      <alignment horizontal="left" vertical="center" wrapText="1"/>
    </xf>
    <xf numFmtId="0" fontId="65" fillId="0" borderId="22" xfId="3" applyFont="1" applyBorder="1" applyAlignment="1">
      <alignment vertical="center"/>
    </xf>
    <xf numFmtId="0" fontId="65" fillId="0" borderId="21" xfId="3" applyFont="1" applyBorder="1" applyAlignment="1">
      <alignment horizontal="left" vertical="center"/>
    </xf>
    <xf numFmtId="0" fontId="92" fillId="0" borderId="22" xfId="2" applyFont="1" applyBorder="1" applyAlignment="1">
      <alignment horizontal="left" vertical="center" wrapText="1"/>
    </xf>
    <xf numFmtId="0" fontId="65" fillId="4" borderId="22" xfId="3" applyFont="1" applyFill="1" applyBorder="1" applyAlignment="1">
      <alignment horizontal="left" vertical="center"/>
    </xf>
    <xf numFmtId="0" fontId="87" fillId="8" borderId="0" xfId="3" applyFont="1" applyFill="1" applyAlignment="1">
      <alignment vertical="center" wrapText="1"/>
    </xf>
    <xf numFmtId="0" fontId="87" fillId="8" borderId="22" xfId="3" applyFont="1" applyFill="1" applyBorder="1" applyAlignment="1">
      <alignment vertical="center" wrapText="1"/>
    </xf>
    <xf numFmtId="0" fontId="65" fillId="4" borderId="28" xfId="3" applyFont="1" applyFill="1" applyBorder="1" applyAlignment="1">
      <alignment horizontal="left" vertical="center"/>
    </xf>
    <xf numFmtId="0" fontId="65" fillId="0" borderId="22" xfId="3" applyFont="1" applyBorder="1" applyAlignment="1">
      <alignment horizontal="left" vertical="center"/>
    </xf>
    <xf numFmtId="167" fontId="87" fillId="10" borderId="21" xfId="1" applyNumberFormat="1" applyFont="1" applyFill="1" applyBorder="1" applyAlignment="1">
      <alignment vertical="center" wrapText="1"/>
    </xf>
    <xf numFmtId="0" fontId="87" fillId="10" borderId="22" xfId="3" applyFont="1" applyFill="1" applyBorder="1" applyAlignment="1">
      <alignment vertical="center" wrapText="1"/>
    </xf>
    <xf numFmtId="0" fontId="65" fillId="3" borderId="22" xfId="3" applyFont="1" applyFill="1" applyBorder="1" applyAlignment="1">
      <alignment horizontal="left" vertical="top" wrapText="1"/>
    </xf>
    <xf numFmtId="0" fontId="65" fillId="3" borderId="22" xfId="3" applyFont="1" applyFill="1" applyBorder="1" applyAlignment="1">
      <alignment horizontal="left" vertical="center" wrapText="1"/>
    </xf>
    <xf numFmtId="0" fontId="87" fillId="0" borderId="22" xfId="3" applyFont="1" applyBorder="1" applyAlignment="1">
      <alignment horizontal="left" vertical="center" wrapText="1" indent="3"/>
    </xf>
    <xf numFmtId="164" fontId="87" fillId="10" borderId="22" xfId="1" applyFont="1" applyFill="1" applyBorder="1" applyAlignment="1">
      <alignment vertical="center" wrapText="1"/>
    </xf>
    <xf numFmtId="167" fontId="87" fillId="10" borderId="22" xfId="1" applyNumberFormat="1" applyFont="1" applyFill="1" applyBorder="1" applyAlignment="1">
      <alignment vertical="center" wrapText="1"/>
    </xf>
    <xf numFmtId="0" fontId="87" fillId="0" borderId="23" xfId="3" applyFont="1" applyBorder="1" applyAlignment="1">
      <alignment horizontal="left" vertical="center" wrapText="1" indent="3"/>
    </xf>
    <xf numFmtId="164" fontId="87" fillId="10" borderId="23" xfId="1" applyFont="1" applyFill="1" applyBorder="1" applyAlignment="1">
      <alignment vertical="center" wrapText="1"/>
    </xf>
    <xf numFmtId="0" fontId="65" fillId="4" borderId="23" xfId="3" applyFont="1" applyFill="1" applyBorder="1" applyAlignment="1">
      <alignment horizontal="left" vertical="center"/>
    </xf>
    <xf numFmtId="0" fontId="65" fillId="3" borderId="23" xfId="3" applyFont="1" applyFill="1" applyBorder="1" applyAlignment="1">
      <alignment horizontal="left" vertical="top" wrapText="1"/>
    </xf>
    <xf numFmtId="0" fontId="65" fillId="3" borderId="23" xfId="3" applyFont="1" applyFill="1" applyBorder="1" applyAlignment="1">
      <alignment horizontal="left" vertical="center" wrapText="1"/>
    </xf>
    <xf numFmtId="0" fontId="65" fillId="0" borderId="21" xfId="3" applyFont="1" applyBorder="1" applyAlignment="1">
      <alignment vertical="center"/>
    </xf>
    <xf numFmtId="0" fontId="65" fillId="4" borderId="29" xfId="3" applyFont="1" applyFill="1" applyBorder="1" applyAlignment="1">
      <alignment horizontal="left" vertical="center"/>
    </xf>
    <xf numFmtId="0" fontId="65" fillId="0" borderId="25" xfId="3" applyFont="1" applyBorder="1" applyAlignment="1">
      <alignment horizontal="left" vertical="center"/>
    </xf>
    <xf numFmtId="164" fontId="87" fillId="9" borderId="21" xfId="1" applyFont="1" applyFill="1" applyBorder="1" applyAlignment="1">
      <alignment vertical="center" wrapText="1"/>
    </xf>
    <xf numFmtId="164" fontId="87" fillId="9" borderId="22" xfId="1" applyFont="1" applyFill="1" applyBorder="1" applyAlignment="1">
      <alignment vertical="center" wrapText="1"/>
    </xf>
    <xf numFmtId="167" fontId="87" fillId="9" borderId="22" xfId="1" applyNumberFormat="1" applyFont="1" applyFill="1" applyBorder="1" applyAlignment="1">
      <alignment vertical="center" wrapText="1"/>
    </xf>
    <xf numFmtId="164" fontId="87" fillId="9" borderId="23" xfId="1" applyFont="1" applyFill="1" applyBorder="1" applyAlignment="1">
      <alignment vertical="center" wrapText="1"/>
    </xf>
    <xf numFmtId="0" fontId="65" fillId="3" borderId="23" xfId="3" applyFont="1" applyFill="1" applyBorder="1" applyAlignment="1">
      <alignment horizontal="left" vertical="center"/>
    </xf>
    <xf numFmtId="0" fontId="80" fillId="4" borderId="21" xfId="3" applyFont="1" applyFill="1" applyBorder="1" applyAlignment="1">
      <alignment vertical="center"/>
    </xf>
    <xf numFmtId="0" fontId="80" fillId="4" borderId="0" xfId="3" applyFont="1" applyFill="1" applyAlignment="1">
      <alignment vertical="center"/>
    </xf>
    <xf numFmtId="0" fontId="83" fillId="0" borderId="22" xfId="2" applyFont="1" applyBorder="1" applyAlignment="1">
      <alignment horizontal="left" vertical="center" wrapText="1"/>
    </xf>
    <xf numFmtId="0" fontId="83" fillId="0" borderId="22" xfId="2" applyFont="1" applyBorder="1" applyAlignment="1">
      <alignment horizontal="left" vertical="center" wrapText="1" indent="1"/>
    </xf>
    <xf numFmtId="4" fontId="87" fillId="10" borderId="22" xfId="3" applyNumberFormat="1" applyFont="1" applyFill="1" applyBorder="1" applyAlignment="1">
      <alignment vertical="center" wrapText="1"/>
    </xf>
    <xf numFmtId="0" fontId="87" fillId="0" borderId="22" xfId="3" applyFont="1" applyBorder="1" applyAlignment="1">
      <alignment horizontal="left" vertical="center" indent="1"/>
    </xf>
    <xf numFmtId="168" fontId="87" fillId="10" borderId="22" xfId="1" applyNumberFormat="1" applyFont="1" applyFill="1" applyBorder="1" applyAlignment="1">
      <alignment vertical="center" wrapText="1"/>
    </xf>
    <xf numFmtId="0" fontId="87" fillId="0" borderId="23" xfId="3" applyFont="1" applyBorder="1" applyAlignment="1">
      <alignment horizontal="left" vertical="center" indent="1"/>
    </xf>
    <xf numFmtId="0" fontId="87" fillId="10" borderId="23" xfId="3" applyFont="1" applyFill="1" applyBorder="1" applyAlignment="1">
      <alignment vertical="center" wrapText="1"/>
    </xf>
    <xf numFmtId="0" fontId="80" fillId="0" borderId="0" xfId="3" applyFont="1" applyAlignment="1">
      <alignment vertical="center"/>
    </xf>
    <xf numFmtId="0" fontId="93" fillId="9" borderId="0" xfId="2" applyFont="1" applyFill="1" applyAlignment="1">
      <alignment vertical="center"/>
    </xf>
    <xf numFmtId="0" fontId="65" fillId="4" borderId="0" xfId="3" applyFont="1" applyFill="1" applyAlignment="1">
      <alignment horizontal="left" vertical="center"/>
    </xf>
    <xf numFmtId="169" fontId="1" fillId="9" borderId="0" xfId="3" applyNumberFormat="1" applyFont="1" applyFill="1" applyAlignment="1">
      <alignment horizontal="right" vertical="center"/>
    </xf>
    <xf numFmtId="3" fontId="1" fillId="0" borderId="0" xfId="0" applyNumberFormat="1" applyFont="1"/>
    <xf numFmtId="4" fontId="1" fillId="0" borderId="0" xfId="1" applyNumberFormat="1" applyFont="1"/>
    <xf numFmtId="170" fontId="1" fillId="0" borderId="0" xfId="1" applyNumberFormat="1" applyFont="1"/>
    <xf numFmtId="0" fontId="40" fillId="0" borderId="0" xfId="1" applyNumberFormat="1" applyFont="1" applyFill="1" applyAlignment="1">
      <alignment horizontal="left" vertical="center"/>
    </xf>
    <xf numFmtId="164" fontId="87" fillId="10" borderId="22" xfId="3" applyNumberFormat="1" applyFont="1" applyFill="1" applyBorder="1" applyAlignment="1">
      <alignment vertical="center" wrapText="1"/>
    </xf>
    <xf numFmtId="0" fontId="65" fillId="4" borderId="22" xfId="3" applyFont="1" applyFill="1" applyBorder="1" applyAlignment="1">
      <alignment horizontal="left" vertical="center" wrapText="1"/>
    </xf>
    <xf numFmtId="4" fontId="65" fillId="0" borderId="0" xfId="3" applyNumberFormat="1" applyFont="1" applyAlignment="1">
      <alignment horizontal="left" vertical="center"/>
    </xf>
    <xf numFmtId="171" fontId="65" fillId="0" borderId="0" xfId="3" applyNumberFormat="1" applyFont="1" applyAlignment="1">
      <alignment horizontal="left" vertical="center"/>
    </xf>
    <xf numFmtId="4" fontId="1" fillId="0" borderId="0" xfId="3" applyNumberFormat="1" applyFont="1" applyAlignment="1">
      <alignment horizontal="left" vertical="center"/>
    </xf>
    <xf numFmtId="171" fontId="1" fillId="0" borderId="0" xfId="3" applyNumberFormat="1" applyFont="1" applyAlignment="1">
      <alignment horizontal="left" vertical="center"/>
    </xf>
    <xf numFmtId="0" fontId="1" fillId="3" borderId="22" xfId="3" applyFont="1" applyFill="1" applyBorder="1" applyAlignment="1">
      <alignment horizontal="left" vertical="center" wrapText="1"/>
    </xf>
    <xf numFmtId="164" fontId="65" fillId="0" borderId="0" xfId="1" applyFont="1" applyAlignment="1">
      <alignment horizontal="left" vertical="center"/>
    </xf>
    <xf numFmtId="0" fontId="1" fillId="9" borderId="22" xfId="3" applyFont="1" applyFill="1" applyBorder="1" applyAlignment="1">
      <alignment horizontal="left" vertical="center"/>
    </xf>
    <xf numFmtId="0" fontId="1" fillId="3" borderId="22" xfId="3" applyFont="1" applyFill="1" applyBorder="1" applyAlignment="1">
      <alignment horizontal="left" vertical="top" wrapText="1"/>
    </xf>
    <xf numFmtId="4" fontId="40" fillId="0" borderId="0" xfId="3" applyNumberFormat="1" applyFont="1" applyAlignment="1">
      <alignment horizontal="left" vertical="center"/>
    </xf>
    <xf numFmtId="4" fontId="21" fillId="0" borderId="0" xfId="0" applyNumberFormat="1" applyFont="1"/>
    <xf numFmtId="4" fontId="40" fillId="0" borderId="0" xfId="3" applyNumberFormat="1" applyFont="1" applyAlignment="1">
      <alignment horizontal="right" vertical="center"/>
    </xf>
    <xf numFmtId="0" fontId="48" fillId="0" borderId="0" xfId="3" applyFont="1" applyAlignment="1">
      <alignment horizontal="left" wrapText="1"/>
    </xf>
    <xf numFmtId="0" fontId="58" fillId="0" borderId="0" xfId="2" applyFont="1" applyAlignment="1">
      <alignment horizontal="left" wrapText="1"/>
    </xf>
    <xf numFmtId="0" fontId="1" fillId="0" borderId="0" xfId="3" applyFont="1" applyAlignment="1">
      <alignment horizontal="left" wrapText="1"/>
    </xf>
    <xf numFmtId="0" fontId="40" fillId="0" borderId="0" xfId="3" applyFont="1" applyAlignment="1">
      <alignment horizontal="left" wrapText="1"/>
    </xf>
    <xf numFmtId="0" fontId="33" fillId="0" borderId="0" xfId="3" applyFont="1" applyAlignment="1">
      <alignment horizontal="left" vertical="center" wrapText="1"/>
    </xf>
    <xf numFmtId="0" fontId="26" fillId="4" borderId="3" xfId="2" applyFont="1" applyFill="1" applyBorder="1" applyAlignment="1">
      <alignment horizontal="left" vertical="center" wrapText="1"/>
    </xf>
    <xf numFmtId="0" fontId="26" fillId="4" borderId="15" xfId="2" applyFont="1" applyFill="1" applyBorder="1" applyAlignment="1">
      <alignment horizontal="left" vertical="center"/>
    </xf>
    <xf numFmtId="0" fontId="26" fillId="4" borderId="16" xfId="2" applyFont="1" applyFill="1" applyBorder="1" applyAlignment="1">
      <alignment horizontal="left" vertical="center"/>
    </xf>
    <xf numFmtId="0" fontId="26" fillId="4" borderId="17" xfId="2" applyFont="1" applyFill="1" applyBorder="1" applyAlignment="1">
      <alignment horizontal="left" vertical="center"/>
    </xf>
    <xf numFmtId="0" fontId="37" fillId="4" borderId="0" xfId="2" applyFont="1" applyFill="1" applyBorder="1" applyAlignment="1">
      <alignment horizontal="left" vertical="center" wrapText="1"/>
    </xf>
    <xf numFmtId="0" fontId="59" fillId="0" borderId="19" xfId="3" applyFont="1" applyBorder="1" applyAlignment="1">
      <alignment horizontal="left" vertical="center"/>
    </xf>
    <xf numFmtId="0" fontId="56" fillId="0" borderId="0" xfId="3" applyFont="1" applyAlignment="1">
      <alignment horizontal="left" vertical="center"/>
    </xf>
    <xf numFmtId="0" fontId="37" fillId="0" borderId="0" xfId="2" applyFont="1" applyFill="1" applyAlignment="1"/>
    <xf numFmtId="0" fontId="20" fillId="0" borderId="0" xfId="0" applyFont="1" applyAlignment="1">
      <alignment vertical="center"/>
    </xf>
    <xf numFmtId="0" fontId="22" fillId="0" borderId="35" xfId="3" applyFont="1" applyBorder="1" applyAlignment="1">
      <alignment vertical="center"/>
    </xf>
    <xf numFmtId="0" fontId="19" fillId="0" borderId="0" xfId="2" applyFont="1" applyFill="1" applyBorder="1" applyAlignment="1">
      <alignment horizontal="center" vertical="center"/>
    </xf>
    <xf numFmtId="0" fontId="32" fillId="8" borderId="22" xfId="3" applyFont="1" applyFill="1" applyBorder="1" applyAlignment="1">
      <alignment horizontal="center" vertical="center" wrapText="1"/>
    </xf>
    <xf numFmtId="0" fontId="87" fillId="8" borderId="22" xfId="3" applyFont="1" applyFill="1" applyBorder="1" applyAlignment="1">
      <alignment horizontal="center" vertical="center" wrapText="1"/>
    </xf>
    <xf numFmtId="0" fontId="65" fillId="3" borderId="22" xfId="3" applyFont="1" applyFill="1" applyBorder="1" applyAlignment="1">
      <alignment horizontal="center" vertical="center"/>
    </xf>
    <xf numFmtId="0" fontId="65" fillId="3" borderId="21" xfId="3" applyFont="1" applyFill="1" applyBorder="1" applyAlignment="1">
      <alignment horizontal="left" vertical="center"/>
    </xf>
    <xf numFmtId="0" fontId="65" fillId="3" borderId="22" xfId="3" applyFont="1" applyFill="1" applyBorder="1" applyAlignment="1">
      <alignment horizontal="left" vertical="center"/>
    </xf>
    <xf numFmtId="0" fontId="65" fillId="3" borderId="23" xfId="3" applyFont="1" applyFill="1" applyBorder="1" applyAlignment="1">
      <alignment horizontal="left" vertical="center"/>
    </xf>
    <xf numFmtId="0" fontId="82" fillId="4" borderId="0" xfId="3" applyFont="1" applyFill="1" applyAlignment="1">
      <alignment horizontal="left" vertical="center"/>
    </xf>
    <xf numFmtId="0" fontId="85" fillId="4" borderId="0" xfId="3" applyFont="1" applyFill="1" applyAlignment="1">
      <alignment horizontal="left" vertical="center" wrapText="1" indent="3"/>
    </xf>
    <xf numFmtId="0" fontId="86" fillId="4" borderId="0" xfId="2" applyFont="1" applyFill="1"/>
    <xf numFmtId="0" fontId="40" fillId="0" borderId="0" xfId="3" applyFont="1" applyAlignment="1">
      <alignment horizontal="left" vertical="center" wrapText="1" indent="3"/>
    </xf>
    <xf numFmtId="0" fontId="40" fillId="0" borderId="0" xfId="3" applyFont="1" applyAlignment="1">
      <alignment horizontal="left" vertical="top" wrapText="1"/>
    </xf>
    <xf numFmtId="0" fontId="40" fillId="0" borderId="0" xfId="3" applyFont="1" applyAlignment="1">
      <alignment horizontal="left" vertical="center" wrapText="1"/>
    </xf>
    <xf numFmtId="0" fontId="16" fillId="8" borderId="30" xfId="3" applyFont="1" applyFill="1" applyBorder="1" applyAlignment="1">
      <alignment horizontal="left" vertical="center"/>
    </xf>
    <xf numFmtId="0" fontId="16" fillId="8" borderId="31" xfId="3" applyFont="1" applyFill="1" applyBorder="1" applyAlignment="1">
      <alignment horizontal="left" vertical="center"/>
    </xf>
    <xf numFmtId="0" fontId="16" fillId="3" borderId="30" xfId="3" applyFont="1" applyFill="1" applyBorder="1" applyAlignment="1">
      <alignment horizontal="left" vertical="center"/>
    </xf>
    <xf numFmtId="0" fontId="16" fillId="3" borderId="14" xfId="3" applyFont="1" applyFill="1" applyBorder="1" applyAlignment="1">
      <alignment horizontal="left" vertical="center"/>
    </xf>
    <xf numFmtId="0" fontId="16" fillId="3" borderId="31" xfId="3" applyFont="1" applyFill="1" applyBorder="1" applyAlignment="1">
      <alignment horizontal="left" vertical="center"/>
    </xf>
    <xf numFmtId="0" fontId="23" fillId="3" borderId="30" xfId="3" applyFont="1" applyFill="1" applyBorder="1" applyAlignment="1">
      <alignment horizontal="left" vertical="center"/>
    </xf>
    <xf numFmtId="0" fontId="23" fillId="3" borderId="14" xfId="3" applyFont="1" applyFill="1" applyBorder="1" applyAlignment="1">
      <alignment horizontal="left" vertical="center"/>
    </xf>
    <xf numFmtId="0" fontId="23" fillId="3" borderId="31" xfId="3" applyFont="1" applyFill="1" applyBorder="1" applyAlignment="1">
      <alignment horizontal="left" vertical="center"/>
    </xf>
    <xf numFmtId="0" fontId="40" fillId="0" borderId="0" xfId="0" applyFont="1" applyAlignment="1">
      <alignment horizontal="left" vertical="center" wrapText="1"/>
    </xf>
    <xf numFmtId="0" fontId="26" fillId="8" borderId="0" xfId="2" applyFont="1" applyFill="1" applyBorder="1" applyAlignment="1">
      <alignment horizontal="left" vertical="center" wrapText="1"/>
    </xf>
    <xf numFmtId="0" fontId="26" fillId="8" borderId="4" xfId="2" applyFont="1" applyFill="1" applyBorder="1" applyAlignment="1">
      <alignment horizontal="left" vertical="center" wrapText="1"/>
    </xf>
    <xf numFmtId="0" fontId="47" fillId="0" borderId="0" xfId="2" applyFont="1" applyFill="1" applyAlignment="1"/>
    <xf numFmtId="0" fontId="47" fillId="0" borderId="0" xfId="2" applyFont="1" applyFill="1" applyBorder="1" applyAlignment="1">
      <alignment horizontal="left" vertical="center" wrapText="1"/>
    </xf>
    <xf numFmtId="0" fontId="26" fillId="5" borderId="0" xfId="2" applyFont="1" applyFill="1" applyAlignment="1"/>
    <xf numFmtId="0" fontId="37" fillId="5" borderId="0" xfId="2" applyFont="1" applyFill="1" applyAlignment="1"/>
    <xf numFmtId="0" fontId="51" fillId="5" borderId="0" xfId="0" applyFont="1" applyFill="1" applyAlignment="1">
      <alignment vertical="center" wrapText="1"/>
    </xf>
    <xf numFmtId="0" fontId="40" fillId="5" borderId="0" xfId="0" applyFont="1" applyFill="1" applyAlignment="1">
      <alignment horizontal="left" vertical="center" wrapText="1"/>
    </xf>
    <xf numFmtId="0" fontId="40" fillId="0" borderId="0" xfId="0" applyFont="1" applyAlignment="1">
      <alignment horizontal="left" vertical="center" wrapText="1" indent="2"/>
    </xf>
    <xf numFmtId="0" fontId="37" fillId="0" borderId="0" xfId="2" applyFont="1" applyAlignment="1">
      <alignment horizontal="left" vertical="center" wrapText="1"/>
    </xf>
    <xf numFmtId="0" fontId="15" fillId="0" borderId="19" xfId="3" applyFont="1" applyBorder="1" applyAlignment="1">
      <alignment horizontal="left" vertical="center" wrapText="1"/>
    </xf>
    <xf numFmtId="0" fontId="59" fillId="0" borderId="19" xfId="3" applyFont="1" applyBorder="1" applyAlignment="1">
      <alignment horizontal="left" vertical="center" wrapText="1"/>
    </xf>
    <xf numFmtId="0" fontId="67" fillId="0" borderId="0" xfId="0" applyFont="1" applyAlignment="1">
      <alignment wrapText="1"/>
    </xf>
    <xf numFmtId="0" fontId="40" fillId="5" borderId="0" xfId="3" applyFont="1" applyFill="1" applyAlignment="1">
      <alignment horizontal="left" vertical="center" indent="1"/>
    </xf>
    <xf numFmtId="0" fontId="25" fillId="5" borderId="0" xfId="0" applyFont="1" applyFill="1" applyAlignment="1">
      <alignment vertical="center"/>
    </xf>
  </cellXfs>
  <cellStyles count="6">
    <cellStyle name="Comma" xfId="1" builtinId="3"/>
    <cellStyle name="Explanatory Text" xfId="5" builtinId="53"/>
    <cellStyle name="Hyperlink" xfId="2" builtinId="8"/>
    <cellStyle name="Hyperlink 2" xfId="4" xr:uid="{00000000-0005-0000-0000-000002000000}"/>
    <cellStyle name="Normal" xfId="0" builtinId="0"/>
    <cellStyle name="Normal 2" xfId="3" xr:uid="{00000000-0005-0000-0000-000004000000}"/>
  </cellStyles>
  <dxfs count="125">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alignment horizontal="general" vertical="bottom" textRotation="0" wrapText="0" indent="0" justifyLastLine="0" shrinkToFit="0" readingOrder="0"/>
    </dxf>
    <dxf>
      <font>
        <b/>
        <i val="0"/>
        <strike val="0"/>
        <condense val="0"/>
        <extend val="0"/>
        <outline val="0"/>
        <shadow val="0"/>
        <u val="none"/>
        <vertAlign val="baseline"/>
        <sz val="10.5"/>
        <color theme="1"/>
        <name val="Calibri"/>
        <family val="2"/>
        <scheme val="none"/>
      </font>
      <alignment horizontal="general" vertical="bottom" textRotation="0" wrapText="0" indent="0" justifyLastLine="0" shrinkToFit="0" readingOrder="0"/>
    </dxf>
    <dxf>
      <numFmt numFmtId="0" formatCode="General"/>
    </dxf>
    <dxf>
      <numFmt numFmtId="30" formatCode="@"/>
    </dxf>
    <dxf>
      <numFmt numFmtId="30" formatCode="@"/>
    </dxf>
    <dxf>
      <font>
        <b/>
        <i val="0"/>
        <strike val="0"/>
        <condense val="0"/>
        <extend val="0"/>
        <outline val="0"/>
        <shadow val="0"/>
        <u val="none"/>
        <vertAlign val="baseline"/>
        <sz val="11"/>
        <color theme="1"/>
        <name val="Calibri"/>
        <family val="2"/>
        <scheme val="minor"/>
      </font>
      <numFmt numFmtId="30" formatCode="@"/>
      <alignment horizontal="left"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ill>
        <patternFill patternType="none">
          <fgColor indexed="64"/>
          <bgColor auto="1"/>
        </patternFill>
      </fill>
    </dxf>
    <dxf>
      <fill>
        <patternFill patternType="none">
          <fgColor indexed="64"/>
          <bgColor auto="1"/>
        </patternFill>
      </fill>
    </dxf>
    <dxf>
      <fill>
        <patternFill patternType="none">
          <fgColor indexed="64"/>
          <bgColor auto="1"/>
        </patternFill>
      </fill>
    </dxf>
    <dxf>
      <border outline="0">
        <top style="thin">
          <color theme="4" tint="0.39997558519241921"/>
        </top>
      </border>
    </dxf>
    <dxf>
      <fill>
        <patternFill patternType="none">
          <fgColor indexed="64"/>
          <bgColor auto="1"/>
        </patternFill>
      </fill>
    </dxf>
    <dxf>
      <border outline="0">
        <bottom style="thin">
          <color theme="4" tint="0.39997558519241921"/>
        </bottom>
      </border>
    </dxf>
    <dxf>
      <font>
        <b/>
        <i val="0"/>
        <strike val="0"/>
        <condense val="0"/>
        <extend val="0"/>
        <outline val="0"/>
        <shadow val="0"/>
        <u val="none"/>
        <vertAlign val="baseline"/>
        <sz val="10.5"/>
        <color theme="0"/>
        <name val="Calibri"/>
        <family val="2"/>
        <scheme val="none"/>
      </font>
      <fill>
        <patternFill patternType="none">
          <fgColor indexed="64"/>
          <bgColor auto="1"/>
        </patternFill>
      </fill>
      <alignment horizontal="general" vertical="bottom"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numFmt numFmtId="0" formatCode="General"/>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alignment textRotation="0" wrapText="0" indent="0" justifyLastLine="0" shrinkToFit="0" readingOrder="0"/>
    </dxf>
    <dxf>
      <font>
        <b/>
        <i val="0"/>
        <strike val="0"/>
        <condense val="0"/>
        <extend val="0"/>
        <outline val="0"/>
        <shadow val="0"/>
        <u val="none"/>
        <vertAlign val="baseline"/>
        <sz val="10.5"/>
        <color theme="1"/>
        <name val="Calibri"/>
        <family val="2"/>
        <scheme val="none"/>
      </font>
      <alignment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167" formatCode="_ * #,##0_ ;_ * \-#,##0_ ;_ * &quot;-&quot;??_ ;_ @_ "/>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alignment horizontal="general" vertical="bottom"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alignment horizontal="right" vertical="bottom" textRotation="0" wrapText="0" indent="0" justifyLastLine="0" shrinkToFit="0" readingOrder="0"/>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numFmt numFmtId="0" formatCode="General"/>
    </dxf>
    <dxf>
      <font>
        <strike val="0"/>
        <outline val="0"/>
        <shadow val="0"/>
        <vertAlign val="baseline"/>
        <sz val="11"/>
        <name val="Franklin Gothic Book"/>
        <family val="2"/>
        <scheme val="none"/>
      </font>
    </dxf>
    <dxf>
      <font>
        <strike val="0"/>
        <outline val="0"/>
        <shadow val="0"/>
        <vertAlign val="baseline"/>
        <sz val="11"/>
        <name val="Franklin Gothic Book"/>
        <family val="2"/>
        <scheme val="none"/>
      </font>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i/>
        <strike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dxf>
    <dxf>
      <font>
        <i/>
        <strike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b val="0"/>
        <i val="0"/>
        <strike val="0"/>
        <condense val="0"/>
        <extend val="0"/>
        <outline val="0"/>
        <shadow val="0"/>
        <u val="none"/>
        <vertAlign val="baseline"/>
        <sz val="11"/>
        <color theme="1"/>
        <name val="Franklin Gothic Book"/>
        <family val="2"/>
        <scheme val="none"/>
      </font>
    </dxf>
    <dxf>
      <font>
        <strike val="0"/>
        <outline val="0"/>
        <shadow val="0"/>
        <u val="none"/>
        <vertAlign val="baseline"/>
        <sz val="11"/>
        <color theme="1"/>
        <name val="Franklin Gothic Book"/>
        <family val="2"/>
        <scheme val="none"/>
      </font>
    </dxf>
    <dxf>
      <font>
        <strike val="0"/>
        <outline val="0"/>
        <shadow val="0"/>
        <vertAlign val="baseline"/>
        <sz val="11"/>
        <name val="Franklin Gothic Book"/>
        <family val="2"/>
        <scheme val="none"/>
      </font>
      <alignment horizontal="left" vertical="center" textRotation="0" wrapText="0" indent="0" justifyLastLine="0" shrinkToFit="0" readingOrder="0"/>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bottom"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b val="0"/>
        <i val="0"/>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i val="0"/>
        <strike val="0"/>
        <outline val="0"/>
        <shadow val="0"/>
        <vertAlign val="baseline"/>
        <sz val="11"/>
        <name val="Franklin Gothic Book"/>
        <family val="2"/>
        <scheme val="none"/>
      </font>
      <fill>
        <patternFill patternType="none">
          <fgColor indexed="64"/>
          <bgColor auto="1"/>
        </patternFill>
      </fill>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4" formatCode="_ * #,##0.00_ ;_ * \-#,##0.0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numFmt numFmtId="167" formatCode="_ * #,##0_ ;_ * \-#,##0_ ;_ * &quot;-&quot;??_ ;_ @_ "/>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auto="1"/>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strike val="0"/>
        <outline val="0"/>
        <shadow val="0"/>
        <vertAlign val="baseline"/>
        <sz val="11"/>
        <name val="Franklin Gothic Book"/>
        <family val="2"/>
        <scheme val="none"/>
      </font>
    </dxf>
    <dxf>
      <font>
        <b val="0"/>
        <i/>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center" textRotation="0" wrapText="0" indent="0" justifyLastLine="0" shrinkToFit="0" readingOrder="0"/>
    </dxf>
    <dxf>
      <font>
        <b val="0"/>
        <i/>
        <strike val="0"/>
        <condense val="0"/>
        <extend val="0"/>
        <outline val="0"/>
        <shadow val="0"/>
        <u val="none"/>
        <vertAlign val="baseline"/>
        <sz val="11"/>
        <color theme="1"/>
        <name val="Franklin Gothic Book"/>
        <family val="2"/>
        <scheme val="none"/>
      </font>
      <alignment horizontal="left" vertical="center" textRotation="0" wrapText="0" indent="0" justifyLastLine="0" shrinkToFit="0" readingOrder="0"/>
    </dxf>
    <dxf>
      <font>
        <strike val="0"/>
        <outline val="0"/>
        <shadow val="0"/>
        <vertAlign val="baseline"/>
        <sz val="11"/>
        <name val="Franklin Gothic Book"/>
        <family val="2"/>
        <scheme val="none"/>
      </font>
    </dxf>
    <dxf>
      <border outline="0">
        <top style="medium">
          <color indexed="64"/>
        </top>
      </border>
    </dxf>
    <dxf>
      <font>
        <strike val="0"/>
        <outline val="0"/>
        <shadow val="0"/>
        <vertAlign val="baseline"/>
        <sz val="11"/>
        <name val="Franklin Gothic Book"/>
        <family val="2"/>
        <scheme val="none"/>
      </font>
    </dxf>
    <dxf>
      <font>
        <b val="0"/>
        <i val="0"/>
        <strike val="0"/>
        <condense val="0"/>
        <extend val="0"/>
        <outline val="0"/>
        <shadow val="0"/>
        <u val="none"/>
        <vertAlign val="baseline"/>
        <sz val="11"/>
        <color theme="1"/>
        <name val="Franklin Gothic Book"/>
        <family val="2"/>
        <scheme val="none"/>
      </font>
      <fill>
        <patternFill patternType="none">
          <fgColor indexed="64"/>
          <bgColor indexed="65"/>
        </patternFill>
      </fill>
      <alignment horizontal="left" vertical="bottom" textRotation="0" wrapText="1" indent="0" justifyLastLine="0" shrinkToFit="0" readingOrder="0"/>
    </dxf>
    <dxf>
      <border>
        <bottom style="thin">
          <color rgb="FF188FBB"/>
        </bottom>
      </border>
    </dxf>
    <dxf>
      <fill>
        <patternFill patternType="solid">
          <bgColor theme="2"/>
        </patternFill>
      </fill>
      <border>
        <bottom style="thin">
          <color rgb="FF188FBB"/>
        </bottom>
      </border>
    </dxf>
    <dxf>
      <font>
        <b/>
        <i val="0"/>
        <color theme="0"/>
      </font>
      <fill>
        <patternFill>
          <bgColor rgb="FF165B89"/>
        </patternFill>
      </fill>
      <border>
        <top style="thick">
          <color auto="1"/>
        </top>
        <bottom style="medium">
          <color rgb="FF188FBB"/>
        </bottom>
      </border>
    </dxf>
  </dxfs>
  <tableStyles count="1" defaultTableStyle="EITI Table" defaultPivotStyle="PivotStyleLight16">
    <tableStyle name="EITI Table" pivot="0" count="3" xr9:uid="{75225649-1FD3-452E-B344-3C5F7BA5401C}">
      <tableStyleElement type="headerRow" dxfId="124"/>
      <tableStyleElement type="firstRowStripe" dxfId="123"/>
      <tableStyleElement type="secondRowStripe" dxfId="122"/>
    </tableStyle>
  </tableStyles>
  <colors>
    <mruColors>
      <color rgb="FFD9E1F2"/>
      <color rgb="FFF6A70A"/>
      <color rgb="FF1BC2EE"/>
      <color rgb="FFFFFFFF"/>
      <color rgb="FF165B89"/>
      <color rgb="FF188FBB"/>
      <color rgb="FF7F7F7F"/>
      <color rgb="FF132856"/>
      <color rgb="FFD9D9D9"/>
      <color rgb="FFEBCB9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connections" Target="connections.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theme" Target="theme/theme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externalLink" Target="externalLinks/externalLink3.xml"/><Relationship Id="rId19" Type="http://schemas.openxmlformats.org/officeDocument/2006/relationships/customXml" Target="../customXml/item4.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emf"/></Relationships>
</file>

<file path=xl/drawings/drawing1.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1736679</xdr:colOff>
      <xdr:row>6</xdr:row>
      <xdr:rowOff>35615</xdr:rowOff>
    </xdr:to>
    <xdr:pic>
      <xdr:nvPicPr>
        <xdr:cNvPr id="6" name="Picture 5" descr="https://eiti.org/sites/default/files/styles/img-narrow/public/inline/logo_gradient_-_under.png?itok=F8fw0Tyz">
          <a:extLst>
            <a:ext uri="{FF2B5EF4-FFF2-40B4-BE49-F238E27FC236}">
              <a16:creationId xmlns:a16="http://schemas.microsoft.com/office/drawing/2014/main" id="{F7B489AC-8E83-4E0B-9F05-EB553D681E25}"/>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l="7248" t="7983" b="5883"/>
        <a:stretch/>
      </xdr:blipFill>
      <xdr:spPr bwMode="auto">
        <a:xfrm>
          <a:off x="268432" y="0"/>
          <a:ext cx="1736679" cy="1030432"/>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0</xdr:colOff>
      <xdr:row>7</xdr:row>
      <xdr:rowOff>0</xdr:rowOff>
    </xdr:from>
    <xdr:to>
      <xdr:col>7</xdr:col>
      <xdr:colOff>0</xdr:colOff>
      <xdr:row>8</xdr:row>
      <xdr:rowOff>568</xdr:rowOff>
    </xdr:to>
    <xdr:grpSp>
      <xdr:nvGrpSpPr>
        <xdr:cNvPr id="7" name="Group 6">
          <a:extLst>
            <a:ext uri="{FF2B5EF4-FFF2-40B4-BE49-F238E27FC236}">
              <a16:creationId xmlns:a16="http://schemas.microsoft.com/office/drawing/2014/main" id="{00862D7A-877F-4045-A40E-ABDEDE7DC440}"/>
            </a:ext>
          </a:extLst>
        </xdr:cNvPr>
        <xdr:cNvGrpSpPr>
          <a:grpSpLocks/>
        </xdr:cNvGrpSpPr>
      </xdr:nvGrpSpPr>
      <xdr:grpSpPr bwMode="auto">
        <a:xfrm>
          <a:off x="277906" y="1299882"/>
          <a:ext cx="11940988" cy="45392"/>
          <a:chOff x="1134" y="1904"/>
          <a:chExt cx="9546" cy="181"/>
        </a:xfrm>
      </xdr:grpSpPr>
      <xdr:sp macro="" textlink="">
        <xdr:nvSpPr>
          <xdr:cNvPr id="9" name="Rectangle 8">
            <a:extLst>
              <a:ext uri="{FF2B5EF4-FFF2-40B4-BE49-F238E27FC236}">
                <a16:creationId xmlns:a16="http://schemas.microsoft.com/office/drawing/2014/main" id="{421D5D26-9911-42D7-A63E-B9CE44EB1CBE}"/>
              </a:ext>
            </a:extLst>
          </xdr:cNvPr>
          <xdr:cNvSpPr>
            <a:spLocks/>
          </xdr:cNvSpPr>
        </xdr:nvSpPr>
        <xdr:spPr bwMode="auto">
          <a:xfrm>
            <a:off x="1134" y="1904"/>
            <a:ext cx="3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0" name="Rectangle 9">
            <a:extLst>
              <a:ext uri="{FF2B5EF4-FFF2-40B4-BE49-F238E27FC236}">
                <a16:creationId xmlns:a16="http://schemas.microsoft.com/office/drawing/2014/main" id="{FD1D18A4-0DE9-451E-A0CB-3D15F9159B80}"/>
              </a:ext>
            </a:extLst>
          </xdr:cNvPr>
          <xdr:cNvSpPr>
            <a:spLocks/>
          </xdr:cNvSpPr>
        </xdr:nvSpPr>
        <xdr:spPr bwMode="auto">
          <a:xfrm>
            <a:off x="1564" y="1904"/>
            <a:ext cx="121"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4" name="Rectangle 13">
            <a:extLst>
              <a:ext uri="{FF2B5EF4-FFF2-40B4-BE49-F238E27FC236}">
                <a16:creationId xmlns:a16="http://schemas.microsoft.com/office/drawing/2014/main" id="{CBA0876A-765E-4DEE-AF84-376EACB07086}"/>
              </a:ext>
            </a:extLst>
          </xdr:cNvPr>
          <xdr:cNvSpPr>
            <a:spLocks/>
          </xdr:cNvSpPr>
        </xdr:nvSpPr>
        <xdr:spPr bwMode="auto">
          <a:xfrm>
            <a:off x="1682" y="1904"/>
            <a:ext cx="213"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8" name="Rectangle 7">
            <a:extLst>
              <a:ext uri="{FF2B5EF4-FFF2-40B4-BE49-F238E27FC236}">
                <a16:creationId xmlns:a16="http://schemas.microsoft.com/office/drawing/2014/main" id="{7EA1CF7C-4BAD-44D8-98E5-07130321E6E1}"/>
              </a:ext>
            </a:extLst>
          </xdr:cNvPr>
          <xdr:cNvSpPr>
            <a:spLocks/>
          </xdr:cNvSpPr>
        </xdr:nvSpPr>
        <xdr:spPr bwMode="auto">
          <a:xfrm>
            <a:off x="1449" y="1904"/>
            <a:ext cx="121"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5" name="Rectangle 14">
            <a:extLst>
              <a:ext uri="{FF2B5EF4-FFF2-40B4-BE49-F238E27FC236}">
                <a16:creationId xmlns:a16="http://schemas.microsoft.com/office/drawing/2014/main" id="{AC9E5FCF-70A8-4D37-91CC-97936C08C4A1}"/>
              </a:ext>
            </a:extLst>
          </xdr:cNvPr>
          <xdr:cNvSpPr>
            <a:spLocks/>
          </xdr:cNvSpPr>
        </xdr:nvSpPr>
        <xdr:spPr bwMode="auto">
          <a:xfrm>
            <a:off x="2006" y="1904"/>
            <a:ext cx="220"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6" name="Rectangle 15">
            <a:extLst>
              <a:ext uri="{FF2B5EF4-FFF2-40B4-BE49-F238E27FC236}">
                <a16:creationId xmlns:a16="http://schemas.microsoft.com/office/drawing/2014/main" id="{9540E414-A9AD-40D2-AF5D-E1F917A542E4}"/>
              </a:ext>
            </a:extLst>
          </xdr:cNvPr>
          <xdr:cNvSpPr>
            <a:spLocks/>
          </xdr:cNvSpPr>
        </xdr:nvSpPr>
        <xdr:spPr bwMode="auto">
          <a:xfrm>
            <a:off x="1797" y="1904"/>
            <a:ext cx="310" cy="181"/>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7" name="Rectangle 16">
            <a:extLst>
              <a:ext uri="{FF2B5EF4-FFF2-40B4-BE49-F238E27FC236}">
                <a16:creationId xmlns:a16="http://schemas.microsoft.com/office/drawing/2014/main" id="{5631DA6C-ED1C-41EA-8559-E220AD1F5749}"/>
              </a:ext>
            </a:extLst>
          </xdr:cNvPr>
          <xdr:cNvSpPr>
            <a:spLocks/>
          </xdr:cNvSpPr>
        </xdr:nvSpPr>
        <xdr:spPr bwMode="auto">
          <a:xfrm>
            <a:off x="2331" y="1904"/>
            <a:ext cx="8349" cy="181"/>
          </a:xfrm>
          <a:prstGeom prst="rect">
            <a:avLst/>
          </a:prstGeom>
          <a:solidFill>
            <a:srgbClr val="184065"/>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sp macro="" textlink="">
        <xdr:nvSpPr>
          <xdr:cNvPr id="18" name="Rectangle 17">
            <a:extLst>
              <a:ext uri="{FF2B5EF4-FFF2-40B4-BE49-F238E27FC236}">
                <a16:creationId xmlns:a16="http://schemas.microsoft.com/office/drawing/2014/main" id="{2129CC27-BDBB-4D45-BD8F-81849F15CB12}"/>
              </a:ext>
            </a:extLst>
          </xdr:cNvPr>
          <xdr:cNvSpPr>
            <a:spLocks/>
          </xdr:cNvSpPr>
        </xdr:nvSpPr>
        <xdr:spPr bwMode="auto">
          <a:xfrm>
            <a:off x="2226" y="1909"/>
            <a:ext cx="108" cy="176"/>
          </a:xfrm>
          <a:prstGeom prst="rect">
            <a:avLst/>
          </a:prstGeom>
          <a:solidFill>
            <a:srgbClr val="31AED6"/>
          </a:solidFill>
          <a:ln>
            <a:noFill/>
          </a:ln>
          <a:effectLst/>
          <a:extLst>
            <a:ext uri="{91240B29-F687-4F45-9708-019B960494DF}">
              <a14:hiddenLine xmlns:a14="http://schemas.microsoft.com/office/drawing/2010/main" w="9525">
                <a:solidFill>
                  <a:srgbClr val="4A7EBB"/>
                </a:solidFill>
                <a:miter lim="800000"/>
                <a:headEnd/>
                <a:tailEnd/>
              </a14:hiddenLine>
            </a:ext>
            <a:ext uri="{AF507438-7753-43E0-B8FC-AC1667EBCBE1}">
              <a14:hiddenEffects xmlns:a14="http://schemas.microsoft.com/office/drawing/2010/main">
                <a:effectLst>
                  <a:outerShdw blurRad="40000" dist="23000" dir="5400000" rotWithShape="0">
                    <a:srgbClr val="808080">
                      <a:alpha val="34999"/>
                    </a:srgbClr>
                  </a:outerShdw>
                </a:effectLst>
              </a14:hiddenEffects>
            </a:ext>
          </a:extLst>
        </xdr:spPr>
        <xdr:txBody>
          <a:bodyPr rot="0" vert="horz" wrap="square" lIns="91440" tIns="45720" rIns="91440" bIns="45720" anchor="ctr" anchorCtr="0" upright="1">
            <a:noAutofit/>
          </a:bodyPr>
          <a:lstStyle/>
          <a:p>
            <a:endParaRPr lang="en-GB"/>
          </a:p>
        </xdr:txBody>
      </xdr:sp>
    </xdr:grp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0</xdr:colOff>
      <xdr:row>4</xdr:row>
      <xdr:rowOff>180974</xdr:rowOff>
    </xdr:from>
    <xdr:to>
      <xdr:col>15</xdr:col>
      <xdr:colOff>0</xdr:colOff>
      <xdr:row>6</xdr:row>
      <xdr:rowOff>0</xdr:rowOff>
    </xdr:to>
    <xdr:grpSp>
      <xdr:nvGrpSpPr>
        <xdr:cNvPr id="5" name="Group 4">
          <a:extLst>
            <a:ext uri="{FF2B5EF4-FFF2-40B4-BE49-F238E27FC236}">
              <a16:creationId xmlns:a16="http://schemas.microsoft.com/office/drawing/2014/main" id="{9B73E1E8-14D5-4032-BFBF-2C0E51B7CF8D}"/>
            </a:ext>
          </a:extLst>
        </xdr:cNvPr>
        <xdr:cNvGrpSpPr>
          <a:grpSpLocks/>
        </xdr:cNvGrpSpPr>
      </xdr:nvGrpSpPr>
      <xdr:grpSpPr bwMode="auto">
        <a:xfrm>
          <a:off x="185057" y="0"/>
          <a:ext cx="26376086" cy="0"/>
          <a:chOff x="1133" y="1230"/>
          <a:chExt cx="8460" cy="208"/>
        </a:xfrm>
      </xdr:grpSpPr>
      <xdr:sp macro="" textlink="">
        <xdr:nvSpPr>
          <xdr:cNvPr id="6" name="Rektangel 2">
            <a:extLst>
              <a:ext uri="{FF2B5EF4-FFF2-40B4-BE49-F238E27FC236}">
                <a16:creationId xmlns:a16="http://schemas.microsoft.com/office/drawing/2014/main" id="{98E8F3D6-7500-4A83-ADB1-5A3338A665E8}"/>
              </a:ext>
            </a:extLst>
          </xdr:cNvPr>
          <xdr:cNvSpPr>
            <a:spLocks noChangeArrowheads="1"/>
          </xdr:cNvSpPr>
        </xdr:nvSpPr>
        <xdr:spPr bwMode="auto">
          <a:xfrm>
            <a:off x="1133" y="1230"/>
            <a:ext cx="8460" cy="208"/>
          </a:xfrm>
          <a:prstGeom prst="rect">
            <a:avLst/>
          </a:prstGeom>
          <a:solidFill>
            <a:srgbClr val="0076AF"/>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sp macro="" textlink="">
        <xdr:nvSpPr>
          <xdr:cNvPr id="7" name="Rektangel 3">
            <a:extLst>
              <a:ext uri="{FF2B5EF4-FFF2-40B4-BE49-F238E27FC236}">
                <a16:creationId xmlns:a16="http://schemas.microsoft.com/office/drawing/2014/main" id="{49F7436F-6E45-494D-87AF-7C61A413D25E}"/>
              </a:ext>
            </a:extLst>
          </xdr:cNvPr>
          <xdr:cNvSpPr>
            <a:spLocks noChangeArrowheads="1"/>
          </xdr:cNvSpPr>
        </xdr:nvSpPr>
        <xdr:spPr bwMode="auto">
          <a:xfrm>
            <a:off x="2298" y="1230"/>
            <a:ext cx="750" cy="208"/>
          </a:xfrm>
          <a:prstGeom prst="rect">
            <a:avLst/>
          </a:prstGeom>
          <a:solidFill>
            <a:srgbClr val="56ADD6"/>
          </a:solidFill>
          <a:ln>
            <a:noFill/>
          </a:ln>
          <a:extLst>
            <a:ext uri="{91240B29-F687-4f45-9708-019B960494DF}"/>
          </a:extLst>
        </xdr:spPr>
        <xdr:txBody>
          <a:bodyPr rot="0" vert="horz" wrap="square" lIns="91440" tIns="45720" rIns="91440" bIns="45720" anchor="ctr" anchorCtr="0" upright="1">
            <a:noAutofit/>
          </a:bodyPr>
          <a:lstStyle/>
          <a:p>
            <a:endParaRPr lang="en-GB"/>
          </a:p>
        </xdr:txBody>
      </xdr:sp>
    </xdr:grpSp>
    <xdr:clientData/>
  </xdr:twoCellAnchor>
  <xdr:twoCellAnchor editAs="oneCell">
    <xdr:from>
      <xdr:col>13</xdr:col>
      <xdr:colOff>8965</xdr:colOff>
      <xdr:row>28</xdr:row>
      <xdr:rowOff>187244</xdr:rowOff>
    </xdr:from>
    <xdr:to>
      <xdr:col>14</xdr:col>
      <xdr:colOff>4774664</xdr:colOff>
      <xdr:row>70</xdr:row>
      <xdr:rowOff>116807</xdr:rowOff>
    </xdr:to>
    <xdr:pic>
      <xdr:nvPicPr>
        <xdr:cNvPr id="13" name="Picture 12">
          <a:extLst>
            <a:ext uri="{FF2B5EF4-FFF2-40B4-BE49-F238E27FC236}">
              <a16:creationId xmlns:a16="http://schemas.microsoft.com/office/drawing/2014/main" id="{EF5AD3F8-19EE-403C-8653-CF7C887B43C4}"/>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18873908" y="6054644"/>
          <a:ext cx="5212013" cy="843130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7</xdr:col>
      <xdr:colOff>0</xdr:colOff>
      <xdr:row>3</xdr:row>
      <xdr:rowOff>0</xdr:rowOff>
    </xdr:from>
    <xdr:to>
      <xdr:col>7</xdr:col>
      <xdr:colOff>304800</xdr:colOff>
      <xdr:row>4</xdr:row>
      <xdr:rowOff>120650</xdr:rowOff>
    </xdr:to>
    <xdr:sp macro="" textlink="">
      <xdr:nvSpPr>
        <xdr:cNvPr id="8452" name="AutoShape 260">
          <a:extLst>
            <a:ext uri="{FF2B5EF4-FFF2-40B4-BE49-F238E27FC236}">
              <a16:creationId xmlns:a16="http://schemas.microsoft.com/office/drawing/2014/main" id="{496B0B5C-016C-4A77-A957-2A75F9D06302}"/>
            </a:ext>
          </a:extLst>
        </xdr:cNvPr>
        <xdr:cNvSpPr>
          <a:spLocks noChangeAspect="1" noChangeArrowheads="1"/>
        </xdr:cNvSpPr>
      </xdr:nvSpPr>
      <xdr:spPr bwMode="auto">
        <a:xfrm>
          <a:off x="11982450" y="5429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xdr:row>
      <xdr:rowOff>0</xdr:rowOff>
    </xdr:from>
    <xdr:to>
      <xdr:col>7</xdr:col>
      <xdr:colOff>304800</xdr:colOff>
      <xdr:row>6</xdr:row>
      <xdr:rowOff>120650</xdr:rowOff>
    </xdr:to>
    <xdr:sp macro="" textlink="">
      <xdr:nvSpPr>
        <xdr:cNvPr id="8453" name="AutoShape 261">
          <a:extLst>
            <a:ext uri="{FF2B5EF4-FFF2-40B4-BE49-F238E27FC236}">
              <a16:creationId xmlns:a16="http://schemas.microsoft.com/office/drawing/2014/main" id="{64794F00-83CB-41CC-92ED-418896BD69DA}"/>
            </a:ext>
          </a:extLst>
        </xdr:cNvPr>
        <xdr:cNvSpPr>
          <a:spLocks noChangeAspect="1" noChangeArrowheads="1"/>
        </xdr:cNvSpPr>
      </xdr:nvSpPr>
      <xdr:spPr bwMode="auto">
        <a:xfrm>
          <a:off x="11982450" y="904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xdr:row>
      <xdr:rowOff>0</xdr:rowOff>
    </xdr:from>
    <xdr:to>
      <xdr:col>7</xdr:col>
      <xdr:colOff>304800</xdr:colOff>
      <xdr:row>11</xdr:row>
      <xdr:rowOff>120650</xdr:rowOff>
    </xdr:to>
    <xdr:sp macro="" textlink="">
      <xdr:nvSpPr>
        <xdr:cNvPr id="8454" name="AutoShape 262">
          <a:extLst>
            <a:ext uri="{FF2B5EF4-FFF2-40B4-BE49-F238E27FC236}">
              <a16:creationId xmlns:a16="http://schemas.microsoft.com/office/drawing/2014/main" id="{B292C71B-1E9D-403B-A372-5853D485832E}"/>
            </a:ext>
          </a:extLst>
        </xdr:cNvPr>
        <xdr:cNvSpPr>
          <a:spLocks noChangeAspect="1" noChangeArrowheads="1"/>
        </xdr:cNvSpPr>
      </xdr:nvSpPr>
      <xdr:spPr bwMode="auto">
        <a:xfrm>
          <a:off x="11982450" y="18097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11</xdr:row>
      <xdr:rowOff>0</xdr:rowOff>
    </xdr:from>
    <xdr:to>
      <xdr:col>7</xdr:col>
      <xdr:colOff>304800</xdr:colOff>
      <xdr:row>12</xdr:row>
      <xdr:rowOff>120650</xdr:rowOff>
    </xdr:to>
    <xdr:sp macro="" textlink="">
      <xdr:nvSpPr>
        <xdr:cNvPr id="8455" name="AutoShape 263">
          <a:extLst>
            <a:ext uri="{FF2B5EF4-FFF2-40B4-BE49-F238E27FC236}">
              <a16:creationId xmlns:a16="http://schemas.microsoft.com/office/drawing/2014/main" id="{289AA93A-9991-48A0-A373-A229F378FECB}"/>
            </a:ext>
          </a:extLst>
        </xdr:cNvPr>
        <xdr:cNvSpPr>
          <a:spLocks noChangeAspect="1" noChangeArrowheads="1"/>
        </xdr:cNvSpPr>
      </xdr:nvSpPr>
      <xdr:spPr bwMode="auto">
        <a:xfrm>
          <a:off x="11982450" y="19907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14</xdr:row>
      <xdr:rowOff>0</xdr:rowOff>
    </xdr:from>
    <xdr:to>
      <xdr:col>7</xdr:col>
      <xdr:colOff>304800</xdr:colOff>
      <xdr:row>15</xdr:row>
      <xdr:rowOff>120650</xdr:rowOff>
    </xdr:to>
    <xdr:sp macro="" textlink="">
      <xdr:nvSpPr>
        <xdr:cNvPr id="8456" name="AutoShape 264">
          <a:extLst>
            <a:ext uri="{FF2B5EF4-FFF2-40B4-BE49-F238E27FC236}">
              <a16:creationId xmlns:a16="http://schemas.microsoft.com/office/drawing/2014/main" id="{EAF65064-8F02-4FA7-A7B5-0C44FF177183}"/>
            </a:ext>
          </a:extLst>
        </xdr:cNvPr>
        <xdr:cNvSpPr>
          <a:spLocks noChangeAspect="1" noChangeArrowheads="1"/>
        </xdr:cNvSpPr>
      </xdr:nvSpPr>
      <xdr:spPr bwMode="auto">
        <a:xfrm>
          <a:off x="11982450" y="25336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32</xdr:row>
      <xdr:rowOff>0</xdr:rowOff>
    </xdr:from>
    <xdr:to>
      <xdr:col>7</xdr:col>
      <xdr:colOff>304800</xdr:colOff>
      <xdr:row>33</xdr:row>
      <xdr:rowOff>120650</xdr:rowOff>
    </xdr:to>
    <xdr:sp macro="" textlink="">
      <xdr:nvSpPr>
        <xdr:cNvPr id="8457" name="AutoShape 265">
          <a:extLst>
            <a:ext uri="{FF2B5EF4-FFF2-40B4-BE49-F238E27FC236}">
              <a16:creationId xmlns:a16="http://schemas.microsoft.com/office/drawing/2014/main" id="{A8EC7E47-AED7-47A1-8EBA-1338D705886F}"/>
            </a:ext>
          </a:extLst>
        </xdr:cNvPr>
        <xdr:cNvSpPr>
          <a:spLocks noChangeAspect="1" noChangeArrowheads="1"/>
        </xdr:cNvSpPr>
      </xdr:nvSpPr>
      <xdr:spPr bwMode="auto">
        <a:xfrm>
          <a:off x="11982450" y="57912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33</xdr:row>
      <xdr:rowOff>0</xdr:rowOff>
    </xdr:from>
    <xdr:to>
      <xdr:col>7</xdr:col>
      <xdr:colOff>304800</xdr:colOff>
      <xdr:row>34</xdr:row>
      <xdr:rowOff>120650</xdr:rowOff>
    </xdr:to>
    <xdr:sp macro="" textlink="">
      <xdr:nvSpPr>
        <xdr:cNvPr id="8458" name="AutoShape 266">
          <a:extLst>
            <a:ext uri="{FF2B5EF4-FFF2-40B4-BE49-F238E27FC236}">
              <a16:creationId xmlns:a16="http://schemas.microsoft.com/office/drawing/2014/main" id="{813DB849-148A-4C95-AFF7-CC5535217238}"/>
            </a:ext>
          </a:extLst>
        </xdr:cNvPr>
        <xdr:cNvSpPr>
          <a:spLocks noChangeAspect="1" noChangeArrowheads="1"/>
        </xdr:cNvSpPr>
      </xdr:nvSpPr>
      <xdr:spPr bwMode="auto">
        <a:xfrm>
          <a:off x="11982450" y="59721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34</xdr:row>
      <xdr:rowOff>0</xdr:rowOff>
    </xdr:from>
    <xdr:to>
      <xdr:col>7</xdr:col>
      <xdr:colOff>304800</xdr:colOff>
      <xdr:row>35</xdr:row>
      <xdr:rowOff>120650</xdr:rowOff>
    </xdr:to>
    <xdr:sp macro="" textlink="">
      <xdr:nvSpPr>
        <xdr:cNvPr id="8459" name="AutoShape 267">
          <a:extLst>
            <a:ext uri="{FF2B5EF4-FFF2-40B4-BE49-F238E27FC236}">
              <a16:creationId xmlns:a16="http://schemas.microsoft.com/office/drawing/2014/main" id="{399F5770-645E-4974-B8D0-FDA3FC670348}"/>
            </a:ext>
          </a:extLst>
        </xdr:cNvPr>
        <xdr:cNvSpPr>
          <a:spLocks noChangeAspect="1" noChangeArrowheads="1"/>
        </xdr:cNvSpPr>
      </xdr:nvSpPr>
      <xdr:spPr bwMode="auto">
        <a:xfrm>
          <a:off x="11982450" y="61531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40</xdr:row>
      <xdr:rowOff>0</xdr:rowOff>
    </xdr:from>
    <xdr:to>
      <xdr:col>7</xdr:col>
      <xdr:colOff>304800</xdr:colOff>
      <xdr:row>41</xdr:row>
      <xdr:rowOff>120650</xdr:rowOff>
    </xdr:to>
    <xdr:sp macro="" textlink="">
      <xdr:nvSpPr>
        <xdr:cNvPr id="8460" name="AutoShape 268">
          <a:extLst>
            <a:ext uri="{FF2B5EF4-FFF2-40B4-BE49-F238E27FC236}">
              <a16:creationId xmlns:a16="http://schemas.microsoft.com/office/drawing/2014/main" id="{3540829E-FEBF-4B84-8217-9EC53EE657D8}"/>
            </a:ext>
          </a:extLst>
        </xdr:cNvPr>
        <xdr:cNvSpPr>
          <a:spLocks noChangeAspect="1" noChangeArrowheads="1"/>
        </xdr:cNvSpPr>
      </xdr:nvSpPr>
      <xdr:spPr bwMode="auto">
        <a:xfrm>
          <a:off x="11982450" y="72390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53</xdr:row>
      <xdr:rowOff>0</xdr:rowOff>
    </xdr:from>
    <xdr:to>
      <xdr:col>7</xdr:col>
      <xdr:colOff>304800</xdr:colOff>
      <xdr:row>54</xdr:row>
      <xdr:rowOff>120650</xdr:rowOff>
    </xdr:to>
    <xdr:sp macro="" textlink="">
      <xdr:nvSpPr>
        <xdr:cNvPr id="8461" name="AutoShape 269">
          <a:extLst>
            <a:ext uri="{FF2B5EF4-FFF2-40B4-BE49-F238E27FC236}">
              <a16:creationId xmlns:a16="http://schemas.microsoft.com/office/drawing/2014/main" id="{A78A90D2-195B-4FBD-AF60-C3B086559529}"/>
            </a:ext>
          </a:extLst>
        </xdr:cNvPr>
        <xdr:cNvSpPr>
          <a:spLocks noChangeAspect="1" noChangeArrowheads="1"/>
        </xdr:cNvSpPr>
      </xdr:nvSpPr>
      <xdr:spPr bwMode="auto">
        <a:xfrm>
          <a:off x="11982450" y="95916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67</xdr:row>
      <xdr:rowOff>0</xdr:rowOff>
    </xdr:from>
    <xdr:to>
      <xdr:col>7</xdr:col>
      <xdr:colOff>304800</xdr:colOff>
      <xdr:row>68</xdr:row>
      <xdr:rowOff>120650</xdr:rowOff>
    </xdr:to>
    <xdr:sp macro="" textlink="">
      <xdr:nvSpPr>
        <xdr:cNvPr id="8462" name="AutoShape 270">
          <a:extLst>
            <a:ext uri="{FF2B5EF4-FFF2-40B4-BE49-F238E27FC236}">
              <a16:creationId xmlns:a16="http://schemas.microsoft.com/office/drawing/2014/main" id="{2E200D32-A97A-4153-8CCC-04937B2E2688}"/>
            </a:ext>
          </a:extLst>
        </xdr:cNvPr>
        <xdr:cNvSpPr>
          <a:spLocks noChangeAspect="1" noChangeArrowheads="1"/>
        </xdr:cNvSpPr>
      </xdr:nvSpPr>
      <xdr:spPr bwMode="auto">
        <a:xfrm>
          <a:off x="11982450" y="121253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69</xdr:row>
      <xdr:rowOff>0</xdr:rowOff>
    </xdr:from>
    <xdr:to>
      <xdr:col>7</xdr:col>
      <xdr:colOff>304800</xdr:colOff>
      <xdr:row>70</xdr:row>
      <xdr:rowOff>120650</xdr:rowOff>
    </xdr:to>
    <xdr:sp macro="" textlink="">
      <xdr:nvSpPr>
        <xdr:cNvPr id="8463" name="AutoShape 271">
          <a:extLst>
            <a:ext uri="{FF2B5EF4-FFF2-40B4-BE49-F238E27FC236}">
              <a16:creationId xmlns:a16="http://schemas.microsoft.com/office/drawing/2014/main" id="{B012AC0A-BE7D-45C6-9293-6FAD1D2EF2C9}"/>
            </a:ext>
          </a:extLst>
        </xdr:cNvPr>
        <xdr:cNvSpPr>
          <a:spLocks noChangeAspect="1" noChangeArrowheads="1"/>
        </xdr:cNvSpPr>
      </xdr:nvSpPr>
      <xdr:spPr bwMode="auto">
        <a:xfrm>
          <a:off x="11982450" y="124872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79</xdr:row>
      <xdr:rowOff>0</xdr:rowOff>
    </xdr:from>
    <xdr:to>
      <xdr:col>7</xdr:col>
      <xdr:colOff>304800</xdr:colOff>
      <xdr:row>80</xdr:row>
      <xdr:rowOff>120650</xdr:rowOff>
    </xdr:to>
    <xdr:sp macro="" textlink="">
      <xdr:nvSpPr>
        <xdr:cNvPr id="8464" name="AutoShape 272">
          <a:extLst>
            <a:ext uri="{FF2B5EF4-FFF2-40B4-BE49-F238E27FC236}">
              <a16:creationId xmlns:a16="http://schemas.microsoft.com/office/drawing/2014/main" id="{F30DB2BC-2787-4312-9085-801DB8B5B4BA}"/>
            </a:ext>
          </a:extLst>
        </xdr:cNvPr>
        <xdr:cNvSpPr>
          <a:spLocks noChangeAspect="1" noChangeArrowheads="1"/>
        </xdr:cNvSpPr>
      </xdr:nvSpPr>
      <xdr:spPr bwMode="auto">
        <a:xfrm>
          <a:off x="11982450" y="1429702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85</xdr:row>
      <xdr:rowOff>0</xdr:rowOff>
    </xdr:from>
    <xdr:to>
      <xdr:col>7</xdr:col>
      <xdr:colOff>304800</xdr:colOff>
      <xdr:row>86</xdr:row>
      <xdr:rowOff>120650</xdr:rowOff>
    </xdr:to>
    <xdr:sp macro="" textlink="">
      <xdr:nvSpPr>
        <xdr:cNvPr id="8465" name="AutoShape 273">
          <a:extLst>
            <a:ext uri="{FF2B5EF4-FFF2-40B4-BE49-F238E27FC236}">
              <a16:creationId xmlns:a16="http://schemas.microsoft.com/office/drawing/2014/main" id="{471C0C8A-69A5-4E91-9DC3-D55BFBEF61A2}"/>
            </a:ext>
          </a:extLst>
        </xdr:cNvPr>
        <xdr:cNvSpPr>
          <a:spLocks noChangeAspect="1" noChangeArrowheads="1"/>
        </xdr:cNvSpPr>
      </xdr:nvSpPr>
      <xdr:spPr bwMode="auto">
        <a:xfrm>
          <a:off x="11982450" y="153828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86</xdr:row>
      <xdr:rowOff>0</xdr:rowOff>
    </xdr:from>
    <xdr:to>
      <xdr:col>7</xdr:col>
      <xdr:colOff>304800</xdr:colOff>
      <xdr:row>87</xdr:row>
      <xdr:rowOff>120650</xdr:rowOff>
    </xdr:to>
    <xdr:sp macro="" textlink="">
      <xdr:nvSpPr>
        <xdr:cNvPr id="8466" name="AutoShape 274">
          <a:extLst>
            <a:ext uri="{FF2B5EF4-FFF2-40B4-BE49-F238E27FC236}">
              <a16:creationId xmlns:a16="http://schemas.microsoft.com/office/drawing/2014/main" id="{6DC417FC-BE73-48EB-9780-E05F0BE7098F}"/>
            </a:ext>
          </a:extLst>
        </xdr:cNvPr>
        <xdr:cNvSpPr>
          <a:spLocks noChangeAspect="1" noChangeArrowheads="1"/>
        </xdr:cNvSpPr>
      </xdr:nvSpPr>
      <xdr:spPr bwMode="auto">
        <a:xfrm>
          <a:off x="11982450" y="1556385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97</xdr:row>
      <xdr:rowOff>0</xdr:rowOff>
    </xdr:from>
    <xdr:to>
      <xdr:col>7</xdr:col>
      <xdr:colOff>304800</xdr:colOff>
      <xdr:row>98</xdr:row>
      <xdr:rowOff>120650</xdr:rowOff>
    </xdr:to>
    <xdr:sp macro="" textlink="">
      <xdr:nvSpPr>
        <xdr:cNvPr id="8467" name="AutoShape 275">
          <a:extLst>
            <a:ext uri="{FF2B5EF4-FFF2-40B4-BE49-F238E27FC236}">
              <a16:creationId xmlns:a16="http://schemas.microsoft.com/office/drawing/2014/main" id="{A4101640-AE25-4E61-AF4D-E27EEC8404C7}"/>
            </a:ext>
          </a:extLst>
        </xdr:cNvPr>
        <xdr:cNvSpPr>
          <a:spLocks noChangeAspect="1" noChangeArrowheads="1"/>
        </xdr:cNvSpPr>
      </xdr:nvSpPr>
      <xdr:spPr bwMode="auto">
        <a:xfrm>
          <a:off x="11982450" y="17554575"/>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108</xdr:row>
      <xdr:rowOff>0</xdr:rowOff>
    </xdr:from>
    <xdr:to>
      <xdr:col>7</xdr:col>
      <xdr:colOff>304800</xdr:colOff>
      <xdr:row>109</xdr:row>
      <xdr:rowOff>120650</xdr:rowOff>
    </xdr:to>
    <xdr:sp macro="" textlink="">
      <xdr:nvSpPr>
        <xdr:cNvPr id="8468" name="AutoShape 276">
          <a:extLst>
            <a:ext uri="{FF2B5EF4-FFF2-40B4-BE49-F238E27FC236}">
              <a16:creationId xmlns:a16="http://schemas.microsoft.com/office/drawing/2014/main" id="{73528F53-D73B-4D02-BE3C-0A2A88ADB061}"/>
            </a:ext>
          </a:extLst>
        </xdr:cNvPr>
        <xdr:cNvSpPr>
          <a:spLocks noChangeAspect="1" noChangeArrowheads="1"/>
        </xdr:cNvSpPr>
      </xdr:nvSpPr>
      <xdr:spPr bwMode="auto">
        <a:xfrm>
          <a:off x="11982450" y="195453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twoCellAnchor editAs="oneCell">
    <xdr:from>
      <xdr:col>7</xdr:col>
      <xdr:colOff>0</xdr:colOff>
      <xdr:row>124</xdr:row>
      <xdr:rowOff>0</xdr:rowOff>
    </xdr:from>
    <xdr:to>
      <xdr:col>7</xdr:col>
      <xdr:colOff>304800</xdr:colOff>
      <xdr:row>125</xdr:row>
      <xdr:rowOff>120650</xdr:rowOff>
    </xdr:to>
    <xdr:sp macro="" textlink="">
      <xdr:nvSpPr>
        <xdr:cNvPr id="8469" name="AutoShape 277">
          <a:extLst>
            <a:ext uri="{FF2B5EF4-FFF2-40B4-BE49-F238E27FC236}">
              <a16:creationId xmlns:a16="http://schemas.microsoft.com/office/drawing/2014/main" id="{D3019745-D5D9-470F-9E52-135D5B74DAAF}"/>
            </a:ext>
          </a:extLst>
        </xdr:cNvPr>
        <xdr:cNvSpPr>
          <a:spLocks noChangeAspect="1" noChangeArrowheads="1"/>
        </xdr:cNvSpPr>
      </xdr:nvSpPr>
      <xdr:spPr bwMode="auto">
        <a:xfrm>
          <a:off x="11982450" y="22440900"/>
          <a:ext cx="304800" cy="304800"/>
        </a:xfrm>
        <a:prstGeom prst="rect">
          <a:avLst/>
        </a:prstGeom>
        <a:noFill/>
        <a:extLst>
          <a:ext uri="{909E8E84-426E-40DD-AFC4-6F175D3DCCD1}">
            <a14:hiddenFill xmlns:a14="http://schemas.microsoft.com/office/drawing/2010/main">
              <a:solidFill>
                <a:srgbClr val="FFFFFF"/>
              </a:solidFill>
            </a14:hiddenFill>
          </a:ext>
        </a:extLst>
      </xdr:spPr>
    </xdr:sp>
    <xdr:clientData/>
  </xdr:twoCellAnchor>
</xdr:wsDr>
</file>

<file path=xl/externalLinks/_rels/externalLink1.xml.rels><?xml version="1.0" encoding="UTF-8" standalone="yes"?>
<Relationships xmlns="http://schemas.openxmlformats.org/package/2006/relationships"><Relationship Id="rId2" Type="http://schemas.openxmlformats.org/officeDocument/2006/relationships/externalLinkPath" Target="file:///C:\UNICEF\Spot%20check\SP%202026\DRSP%20Itasy\Copy%20of%20fr_eiti_summary_data_template_2023-MDG%20v230226.xlsx" TargetMode="External"/><Relationship Id="rId1" Type="http://schemas.openxmlformats.org/officeDocument/2006/relationships/externalLinkPath" Target="https://ryzemg-my.sharepoint.com/personal/steve_andriantseheno_ryze_mg/Documents/Microsoft%20Teams%20Chat%20Files/Copy%20of%20fr_eiti_summary_data_template_2023-MDG%20v230226.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https://ryzemg-my.sharepoint.com/traductions/4%20ao&#251;t%2025%20PP%20EITI%20relec/1_About.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https://extractives.sharepoint.com/sites/Data/Shared%20Documents/General/Summary%20data%202.0%20revisions%20-2023-/Final%20version%20SDT%202.1/List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troduction"/>
      <sheetName val="Partie 1 - Présentation"/>
      <sheetName val="Partie 2 - Liste de pointage"/>
      <sheetName val="Partie 3 - Entités déclarantes"/>
      <sheetName val="Partie 4 - Recettes de l’État"/>
      <sheetName val="Partie 5 - Données d’entreprise"/>
      <sheetName val="Listes"/>
      <sheetName val="Copy of fr_eiti_summary_data_te"/>
    </sheetNames>
    <sheetDataSet>
      <sheetData sheetId="0"/>
      <sheetData sheetId="1"/>
      <sheetData sheetId="2"/>
      <sheetData sheetId="3"/>
      <sheetData sheetId="4"/>
      <sheetData sheetId="5"/>
      <sheetData sheetId="6"/>
      <sheetData sheetId="7"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1-Présentation"/>
      <sheetName val="1_About"/>
    </sheetNames>
    <sheetDataSet>
      <sheetData sheetId="0" refreshError="1">
        <row r="27">
          <cell r="E27"/>
        </row>
        <row r="28">
          <cell r="E28"/>
        </row>
      </sheetData>
      <sheetData sheetId="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Lists"/>
    </sheetNames>
    <sheetDataSet>
      <sheetData sheetId="0" refreshError="1"/>
    </sheetDataSet>
  </externalBook>
</externalLink>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9" xr:uid="{6A89EE5C-8D1E-45E6-82AB-11CD45BA6E40}" name="Companies" displayName="Companies" ref="B34:M47" totalsRowShown="0" headerRowDxfId="121" dataDxfId="120" tableBorderDxfId="119" headerRowCellStyle="Normal 2">
  <autoFilter ref="B34:M47" xr:uid="{29A02D02-B15A-4451-BC82-381511A5580C}"/>
  <tableColumns count="12">
    <tableColumn id="1" xr3:uid="{8CC8A279-3D52-433B-A927-54271A548F95}" name="Nom complet de l’entreprise" dataDxfId="118"/>
    <tableColumn id="9" xr3:uid="{569744A7-08DA-4666-B127-19E31888A7B8}" name="L’entreprise est-elle une entreprise soutenant l’ITIE ?" dataDxfId="117" dataCellStyle="Normal 2"/>
    <tableColumn id="7" xr3:uid="{6199F5EF-D667-4A2E-B4B6-E28C9D86CE7D}" name="Type d’entreprise" dataDxfId="116" dataCellStyle="Normal 2"/>
    <tableColumn id="2" xr3:uid="{47CFFE63-62E9-4C2F-AF7A-8C998C2115DD}" name="Numéro d’identification d’entreprise" dataDxfId="115"/>
    <tableColumn id="5" xr3:uid="{44126531-1251-489D-817D-0BB675AD4463}" name="Secteur" dataDxfId="114" dataCellStyle="Normal 2"/>
    <tableColumn id="3" xr3:uid="{B0C9D6BC-CD8D-487B-AAF5-C67B584CF297}" name="Matières premières (séparées par une virgule)" dataDxfId="113" dataCellStyle="Normal 2"/>
    <tableColumn id="4" xr3:uid="{647342AE-9A02-48F4-8A87-5A810456D069}" name="Cotation en bourse ou site Internet de l’entreprise " dataDxfId="112"/>
    <tableColumn id="8" xr3:uid="{A71D3E18-CE7F-4A3A-9C59-406CFD09BD83}" name="Etats financiers de la filiale nationale (ou si elles ne sont pas disponibles, bilan, flux de trésorerie, compte de résultat)" dataDxfId="111"/>
    <tableColumn id="11" xr3:uid="{A1DCFFC3-DEBC-48DA-AC80-0B38A62D33FD}" name="A soumis des données à l’ITIE ? " dataDxfId="110"/>
    <tableColumn id="12" xr3:uid="{FA1E824F-2167-4C3E-BE6A-9CE08BA82D5D}" name="Entreprise soumise aux normes d’audit pour l’exercice couvert ?" dataDxfId="109"/>
    <tableColumn id="10" xr3:uid="{CB418A07-3D44-4455-B6A5-459311DEDE43}" name="A respecté les exigences d’assurance qualité du GMP ?" dataDxfId="108"/>
    <tableColumn id="6" xr3:uid="{2A2434D1-ADCC-40FE-8B5D-B8088719FA46}" name="Total des paiements au gouvernement (USD)" dataDxfId="107">
      <calculatedColumnFormula>SUMIF(Table10[Entreprise],Companies[[#This Row],[Nom complet de l’entreprise]],Table10[Valeur des recettes])</calculatedColumnFormula>
    </tableColumn>
  </tableColumns>
  <tableStyleInfo name="EITI Table" showFirstColumn="0" showLastColumn="0" showRowStripes="1" showColumnStripes="0"/>
</table>
</file>

<file path=xl/tables/table10.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5" xr:uid="{00000000-000C-0000-FFFF-FFFF05000000}" name="Table5_Commodities_list" displayName="Table5_Commodities_list" ref="N2:P75" totalsRowShown="0" headerRowDxfId="27">
  <autoFilter ref="N2:P75" xr:uid="{00000000-0009-0000-0100-000005000000}"/>
  <sortState xmlns:xlrd2="http://schemas.microsoft.com/office/spreadsheetml/2017/richdata2" ref="N3:P72">
    <sortCondition ref="N2:N72"/>
  </sortState>
  <tableColumns count="3">
    <tableColumn id="1" xr3:uid="{00000000-0010-0000-0500-000001000000}" name="Code produit SH" dataDxfId="26"/>
    <tableColumn id="2" xr3:uid="{00000000-0010-0000-0500-000002000000}" name="Description produit SH" dataDxfId="25"/>
    <tableColumn id="3" xr3:uid="{00000000-0010-0000-0500-000003000000}" name="Description produit SH avec volume" dataDxfId="24"/>
  </tableColumns>
  <tableStyleInfo name="EITI Table" showFirstColumn="0" showLastColumn="0" showRowStripes="1" showColumnStripes="0"/>
</table>
</file>

<file path=xl/tables/table1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7" xr:uid="{00000000-000C-0000-FFFF-FFFF06000000}" name="Table6_GFS_codes_classification" displayName="Table6_GFS_codes_classification" ref="S2:Y30" totalsRowShown="0" headerRowDxfId="23" dataDxfId="22">
  <autoFilter ref="S2:Y30" xr:uid="{00000000-0009-0000-0100-000007000000}"/>
  <tableColumns count="7">
    <tableColumn id="4" xr3:uid="{00000000-0010-0000-0600-000004000000}" name="Combiné" dataDxfId="21"/>
    <tableColumn id="1" xr3:uid="{00000000-0010-0000-0600-000001000000}" name="Description SFP" dataDxfId="20"/>
    <tableColumn id="2" xr3:uid="{00000000-0010-0000-0600-000002000000}" name="Code SFP" dataDxfId="19"/>
    <tableColumn id="5" xr3:uid="{00000000-0010-0000-0600-000005000000}" name="SFP niveau 1" dataDxfId="18"/>
    <tableColumn id="6" xr3:uid="{00000000-0010-0000-0600-000006000000}" name="SFP niveau 2" dataDxfId="17"/>
    <tableColumn id="7" xr3:uid="{00000000-0010-0000-0600-000007000000}" name="SFP niveau 3" dataDxfId="16"/>
    <tableColumn id="8" xr3:uid="{00000000-0010-0000-0600-000008000000}" name="SFP niveau 4" dataDxfId="15"/>
  </tableColumns>
  <tableStyleInfo name="EITI Table" showFirstColumn="0" showLastColumn="0" showRowStripes="1" showColumnStripes="0"/>
</table>
</file>

<file path=xl/tables/table1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8" xr:uid="{00000000-000C-0000-FFFF-FFFF07000000}" name="Table7_sectors" displayName="Table7_sectors" ref="AA2:AA9" totalsRowShown="0" headerRowDxfId="14" dataDxfId="13">
  <autoFilter ref="AA2:AA9" xr:uid="{00000000-0009-0000-0100-000008000000}"/>
  <tableColumns count="1">
    <tableColumn id="1" xr3:uid="{00000000-0010-0000-0700-000001000000}" name="Secteur(s)" dataDxfId="12"/>
  </tableColumns>
  <tableStyleInfo name="EITI Table" showFirstColumn="0" showLastColumn="0" showRowStripes="1" showColumnStripes="0"/>
</table>
</file>

<file path=xl/tables/table1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2" xr:uid="{B1484F34-3136-4474-B0D0-6479671F8D8E}" name="Table12" displayName="Table12" ref="AC2:AC8" totalsRowShown="0" headerRowDxfId="11" dataDxfId="10">
  <autoFilter ref="AC2:AC8" xr:uid="{1ADBC98D-8EE2-4E2D-8292-B9B5E1C6604C}"/>
  <tableColumns count="1">
    <tableColumn id="1" xr3:uid="{619D7381-1BA4-49E4-A221-3684B2D0D7D6}" name="Phases de projet" dataDxfId="9"/>
  </tableColumns>
  <tableStyleInfo name="EITI Table" showFirstColumn="0" showLastColumn="0" showRowStripes="1" showColumnStripes="0"/>
</table>
</file>

<file path=xl/tables/table1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3" xr:uid="{B92ACC1B-B4A5-4AF5-84E9-4D64F1CD3C41}" name="Government_entity_type" displayName="Government_entity_type" ref="AE2:AE7" totalsRowShown="0" headerRowDxfId="8" dataDxfId="7">
  <autoFilter ref="AE2:AE7" xr:uid="{0BF01CFB-5BFF-465C-ABA9-A1B7D70AB6D1}"/>
  <tableColumns count="1">
    <tableColumn id="1" xr3:uid="{85A7D8AC-4324-4EDB-9E4C-151DC7BBE4CC}" name="&lt; Type d’agence &gt;" dataDxfId="6"/>
  </tableColumns>
  <tableStyleInfo name="EITI Table" showFirstColumn="0" showLastColumn="0" showRowStripes="1" showColumnStripes="0"/>
</table>
</file>

<file path=xl/tables/table1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5" xr:uid="{06BAFFEA-A582-47C7-8630-C7AAA166E050}" name="Government_entity_type16" displayName="Government_entity_type16" ref="AG2:AG7" totalsRowShown="0" headerRowDxfId="5" dataDxfId="4">
  <autoFilter ref="AG2:AG7" xr:uid="{06BAFFEA-A582-47C7-8630-C7AAA166E050}"/>
  <tableColumns count="1">
    <tableColumn id="1" xr3:uid="{BBEED484-9EAB-43F6-A355-CABD1AB18FBE}" name="Type d’entreprise" dataDxfId="3"/>
  </tableColumns>
  <tableStyleInfo name="EITI Table" showFirstColumn="0" showLastColumn="0" showRowStripes="1" showColumnStripes="0"/>
</table>
</file>

<file path=xl/tables/table1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6" xr:uid="{94187978-D57B-41D1-8175-90CB97E3403C}" name="Government_entity_type17" displayName="Government_entity_type17" ref="AE12:AE15" totalsRowShown="0" headerRowDxfId="2" dataDxfId="1">
  <autoFilter ref="AE12:AE15" xr:uid="{94187978-D57B-41D1-8175-90CB97E3403C}"/>
  <tableColumns count="1">
    <tableColumn id="1" xr3:uid="{3024B7F4-0BAC-4FF7-9D16-EB4FA25B7711}" name="Type de réponse" dataDxfId="0"/>
  </tableColumns>
  <tableStyleInfo name="EITI Table" showFirstColumn="0" showLastColumn="0" showRowStripes="1" showColumnStripes="0"/>
</table>
</file>

<file path=xl/tables/table2.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1" xr:uid="{5ED97150-2798-4438-86A8-24682F3B061D}" name="Government_agencies" displayName="Government_agencies" ref="B15:H26" totalsRowShown="0" headerRowDxfId="106" dataDxfId="105" tableBorderDxfId="104" headerRowCellStyle="Normal 2">
  <autoFilter ref="B15:H26" xr:uid="{A8B4B39C-0D0F-4818-88C8-91C925EC55AF}"/>
  <tableColumns count="7">
    <tableColumn id="1" xr3:uid="{A514468B-E09B-48E0-A959-4DFDD8AB4C35}" name="Nom complet de l’entité" dataDxfId="103"/>
    <tableColumn id="4" xr3:uid="{E93FD104-7FE2-4A59-B947-6626A8244D37}" name="Type d’entité" dataDxfId="102" dataCellStyle="Normal 2"/>
    <tableColumn id="2" xr3:uid="{AB7B7E22-1DB9-44DD-B707-BD73D8566D73}" name="Numéro d’identification (le cas échéant)" dataDxfId="101" dataCellStyle="Normal 2"/>
    <tableColumn id="6" xr3:uid="{CDDEBF4D-B947-40F5-9E57-42CEE58E717C}" name="A soumis des données à l’ITIE ? " dataDxfId="100" dataCellStyle="Normal 2"/>
    <tableColumn id="7" xr3:uid="{0764E2C0-3EC1-4903-83EE-757C0A1CD33A}" name="Soumise aux normes d’audit ?" dataDxfId="99" dataCellStyle="Normal 2"/>
    <tableColumn id="5" xr3:uid="{AD18E9A8-F958-4952-8AAD-920BBB20A3F0}" name="A respecté les exigences d’assurance qualité du GMP ?" dataDxfId="98" dataCellStyle="Normal 2"/>
    <tableColumn id="3" xr3:uid="{D4ED04ED-28EF-4370-8F5D-96FBFBDE5D1D}" name="Total déclaré" dataDxfId="97">
      <calculatedColumnFormula>SUMIF(Government_revenues_table[Entité de l’État émettrice],Government_agencies[[#This Row],[Nom complet de l’entité]],Government_revenues_table[Valeur des recettes])</calculatedColumnFormula>
    </tableColumn>
  </tableColumns>
  <tableStyleInfo name="EITI Table" showFirstColumn="0" showLastColumn="0" showRowStripes="1" showColumnStripes="0"/>
</table>
</file>

<file path=xl/tables/table3.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4" xr:uid="{EEAE08F6-7D52-4E4D-81DD-BB5D597CDAFD}" name="Companies15" displayName="Companies15" ref="B50:Q67" totalsRowShown="0" headerRowDxfId="96" dataDxfId="95" tableBorderDxfId="94" headerRowCellStyle="Normal 2">
  <autoFilter ref="B50:Q67" xr:uid="{BB4EE31E-36E6-444B-8B65-954004E3DCB7}"/>
  <tableColumns count="16">
    <tableColumn id="1" xr3:uid="{F5AA4BF4-7DA0-4C74-9A5B-14547F26D1B1}" name="Nom complet de projet" dataDxfId="93" dataCellStyle="Normal 2"/>
    <tableColumn id="2" xr3:uid="{685B8D42-EFD0-4DC2-BE10-28D18E979777}" name="Numéro(s) de référence d’accord juridique : contrat, licence, bail, concession,…" dataDxfId="92"/>
    <tableColumn id="14" xr3:uid="{9EDB49FF-99D6-4607-BC44-AF6134235632}" name="Date de début" dataDxfId="91"/>
    <tableColumn id="15" xr3:uid="{7B8AABA0-1E4F-4842-804C-71F3BB2E37E8}" name="Date d’expiration" dataDxfId="90"/>
    <tableColumn id="3" xr3:uid="{603E42CC-ECFB-4B1F-A620-0AA181E1F649}" name="Entreprises affiliées, commencer par l’opérateur" dataDxfId="89"/>
    <tableColumn id="5" xr3:uid="{228121AB-6AF3-45CE-A57C-DE91B9AADBA7}" name="Matières premières (une par ligne)" dataDxfId="88" dataCellStyle="Normal 2"/>
    <tableColumn id="6" xr3:uid="{235ED50D-2537-4E98-9096-D0CE3E3A0720}" name="Statut" dataDxfId="87"/>
    <tableColumn id="7" xr3:uid="{AD7BD532-EFD5-4B42-9DCF-ACD36F766A33}" name="Production (volume)" dataDxfId="86"/>
    <tableColumn id="8" xr3:uid="{8F48E404-F666-43CF-B215-2413E02429D2}" name="Unité" dataDxfId="85"/>
    <tableColumn id="9" xr3:uid="{2E15003C-1852-483F-B320-AD9DABEF1059}" name="Production (valeur)" dataDxfId="84" dataCellStyle="Normal 2"/>
    <tableColumn id="10" xr3:uid="{AFFC1E31-5241-4FC5-9872-AB13888FD0EC}" name="Devise" dataDxfId="83"/>
    <tableColumn id="12" xr3:uid="{80F4BA1A-C253-4BFE-9F30-E64A4EDF377B}" name="Coûts -Capex-" dataDxfId="82"/>
    <tableColumn id="16" xr3:uid="{CEAA2554-C57A-4145-8F09-C58516768072}" name="Coûts -Opex-" dataDxfId="81" dataCellStyle="Normal 2"/>
    <tableColumn id="13" xr3:uid="{E7A5DA60-6FDD-4846-999B-11BE0182171A}" name="Devise des coûts" dataDxfId="80" dataCellStyle="Normal 2"/>
    <tableColumn id="17" xr3:uid="{BB9142A6-C310-46FE-91D8-6CD7DEF05F4E}" name="Émissions de GES" dataDxfId="79" dataCellStyle="Normal 2"/>
    <tableColumn id="18" xr3:uid="{CC010932-E81F-4126-B178-24A39C38C6A7}" name="Unité des émissions" dataDxfId="78" dataCellStyle="Normal 2"/>
  </tableColumns>
  <tableStyleInfo name="EITI Table" showFirstColumn="0" showLastColumn="0" showRowStripes="1" showColumnStripes="0"/>
</table>
</file>

<file path=xl/tables/table4.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6" xr:uid="{00000000-000C-0000-FFFF-FFFF00000000}" name="Government_revenues_table" displayName="Government_revenues_table" ref="B21:L44" totalsRowShown="0" headerRowDxfId="77" dataDxfId="76">
  <autoFilter ref="B21:L44" xr:uid="{00000000-0009-0000-0100-000006000000}"/>
  <tableColumns count="11">
    <tableColumn id="8" xr3:uid="{00000000-0010-0000-0000-000008000000}" name="GFS Level 1" dataDxfId="75"/>
    <tableColumn id="9" xr3:uid="{00000000-0010-0000-0000-000009000000}" name="GFS Level 2" dataDxfId="74"/>
    <tableColumn id="10" xr3:uid="{00000000-0010-0000-0000-00000A000000}" name="GFS Level 3" dataDxfId="73"/>
    <tableColumn id="7" xr3:uid="{00000000-0010-0000-0000-000007000000}" name="GFS Level 4" dataDxfId="72"/>
    <tableColumn id="1" xr3:uid="{00000000-0010-0000-0000-000001000000}" name="Classification SFP" dataDxfId="71"/>
    <tableColumn id="11" xr3:uid="{00000000-0010-0000-0000-00000B000000}" name="Secteur" dataDxfId="70"/>
    <tableColumn id="3" xr3:uid="{00000000-0010-0000-0000-000003000000}" name="Nom de flux de revenus" dataDxfId="69"/>
    <tableColumn id="4" xr3:uid="{00000000-0010-0000-0000-000004000000}" name="Entité de l’État émettrice" dataDxfId="68"/>
    <tableColumn id="12" xr3:uid="{1FABD70F-0A0F-47F2-A088-AB0CEFAECC85}" name="Bénéficiaire final" dataDxfId="67"/>
    <tableColumn id="5" xr3:uid="{00000000-0010-0000-0000-000005000000}" name="Valeur des recettes" dataDxfId="66"/>
    <tableColumn id="2" xr3:uid="{717E21EE-FF78-4681-8A7C-9B91BD3462F9}" name="Devise" dataDxfId="65"/>
  </tableColumns>
  <tableStyleInfo name="EITI Table" showFirstColumn="0" showLastColumn="0" showRowStripes="1" showColumnStripes="0"/>
</table>
</file>

<file path=xl/tables/table5.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0" xr:uid="{4DE4D668-E03A-46B3-BA3C-CBA53E259CA3}" name="Table10" displayName="Table10" ref="B14:N255" totalsRowShown="0" headerRowDxfId="64" dataDxfId="63">
  <autoFilter ref="B14:N255" xr:uid="{F6A9E8DB-AAD3-4F23-BDF8-F73CD40C929E}"/>
  <tableColumns count="13">
    <tableColumn id="7" xr3:uid="{B0B955AC-7B0F-4E2F-A90F-081F8DF53075}" name="Sector" dataDxfId="62">
      <calculatedColumnFormula>VLOOKUP(C15,Companies[],5,FALSE)</calculatedColumnFormula>
    </tableColumn>
    <tableColumn id="1" xr3:uid="{F4BA65A6-3315-4982-8AD1-6233F51539B3}" name="Entreprise" dataDxfId="61"/>
    <tableColumn id="3" xr3:uid="{4A565997-97E1-47A8-8ADC-39016648A467}" name="Entité de l’État émettrice" dataDxfId="60"/>
    <tableColumn id="4" xr3:uid="{75F55348-A345-4AA0-B61D-0C0295D72872}" name="Nom de flux de revenus" dataDxfId="59"/>
    <tableColumn id="5" xr3:uid="{8F7A06AD-203D-4268-8054-4B0336697888}" name="Prélevé dans le cadre du projet (O/N)" dataDxfId="58"/>
    <tableColumn id="6" xr3:uid="{9B64602E-90E7-4EA8-BE6A-A27376494140}" name="Déclaré par projet (O/N)" dataDxfId="57"/>
    <tableColumn id="2" xr3:uid="{43916E52-B1CF-479E-90B0-1D04D88358CC}" name="Nom du projet (le cas échéant)" dataDxfId="56"/>
    <tableColumn id="13" xr3:uid="{34B04123-A3F5-4642-9FBB-D99F80C5C76E}" name="Devise de déclaration" dataDxfId="55"/>
    <tableColumn id="14" xr3:uid="{6349802A-D43D-4C34-8E59-A12205BD358D}" name="Valeur des recettes" dataDxfId="54"/>
    <tableColumn id="18" xr3:uid="{9520FDAE-EF49-4183-894D-5E5291D023E4}" name="Paiement en nature (O/N)" dataDxfId="53"/>
    <tableColumn id="8" xr3:uid="{A773D8BD-C33D-417F-8B52-0168D9E80008}" name="Volume en nature (le cas échéant)" dataDxfId="52"/>
    <tableColumn id="9" xr3:uid="{BED2E64F-7F4B-4636-8EC9-DCC71768D73F}" name="Unité (le cas échéant)" dataDxfId="51"/>
    <tableColumn id="10" xr3:uid="{A6754352-A303-4E88-808C-7F5939247080}" name="Commentaires" dataDxfId="50"/>
  </tableColumns>
  <tableStyleInfo name="EITI Table" showFirstColumn="0" showLastColumn="0" showRowStripes="1" showColumnStripes="0"/>
</table>
</file>

<file path=xl/tables/table6.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1000000}" name="Table1_Country_codes_and_currencies" displayName="Table1_Country_codes_and_currencies" ref="A2:G246" totalsRowShown="0" headerRowDxfId="49" dataDxfId="48">
  <autoFilter ref="A2:G246" xr:uid="{00000000-0009-0000-0100-000001000000}"/>
  <sortState xmlns:xlrd2="http://schemas.microsoft.com/office/spreadsheetml/2017/richdata2" ref="A3:G246">
    <sortCondition ref="A2:A246"/>
  </sortState>
  <tableColumns count="7">
    <tableColumn id="1" xr3:uid="{00000000-0010-0000-0100-000001000000}" name="Nom de pays ou de zone" dataDxfId="47"/>
    <tableColumn id="2" xr3:uid="{00000000-0010-0000-0100-000002000000}" name="Code ISO Alpha-2" dataDxfId="46"/>
    <tableColumn id="3" xr3:uid="{00000000-0010-0000-0100-000003000000}" name="Code ISO Alpha-3" dataDxfId="45"/>
    <tableColumn id="4" xr3:uid="{00000000-0010-0000-0100-000004000000}" name="Code numérique ISO (UN M49)" dataDxfId="44"/>
    <tableColumn id="5" xr3:uid="{00000000-0010-0000-0100-000005000000}" name="Code de devise (ISO-4217)" dataDxfId="43"/>
    <tableColumn id="6" xr3:uid="{00000000-0010-0000-0100-000006000000}" name="Numéro de code de devise (ISO-4217)" dataDxfId="42"/>
    <tableColumn id="7" xr3:uid="{00000000-0010-0000-0100-000007000000}" name="Devise" dataDxfId="41"/>
  </tableColumns>
  <tableStyleInfo name="EITI Table" showFirstColumn="0" showLastColumn="0" showRowStripes="1" showColumnStripes="0"/>
</table>
</file>

<file path=xl/tables/table7.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2" xr:uid="{00000000-000C-0000-FFFF-FFFF02000000}" name="Table2_Simple_options" displayName="Table2_Simple_options" ref="I2:I7" totalsRowShown="0" headerRowDxfId="40" dataDxfId="39">
  <autoFilter ref="I2:I7" xr:uid="{00000000-0009-0000-0100-000002000000}"/>
  <tableColumns count="1">
    <tableColumn id="1" xr3:uid="{00000000-0010-0000-0200-000001000000}" name="Liste" dataDxfId="38"/>
  </tableColumns>
  <tableStyleInfo name="EITI Table" showFirstColumn="0" showLastColumn="0" showRowStripes="1" showColumnStripes="0"/>
</table>
</file>

<file path=xl/tables/table8.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4" xr:uid="{00000000-000C-0000-FFFF-FFFF03000000}" name="Table4_Currency_code_list" displayName="Table4_Currency_code_list" ref="I10:K168" totalsRowShown="0" headerRowDxfId="37" dataDxfId="35" headerRowBorderDxfId="36" tableBorderDxfId="34">
  <autoFilter ref="I10:K168" xr:uid="{00000000-0009-0000-0100-000004000000}"/>
  <tableColumns count="3">
    <tableColumn id="1" xr3:uid="{00000000-0010-0000-0300-000001000000}" name="Code de devise (ISO-4217)" dataDxfId="33"/>
    <tableColumn id="2" xr3:uid="{00000000-0010-0000-0300-000002000000}" name="Numéro de code de devise (ISO-4217)" dataDxfId="32"/>
    <tableColumn id="3" xr3:uid="{00000000-0010-0000-0300-000003000000}" name="Devise" dataDxfId="31"/>
  </tableColumns>
  <tableStyleInfo name="EITI Table" showFirstColumn="0" showLastColumn="0" showRowStripes="1" showColumnStripes="0"/>
</table>
</file>

<file path=xl/tables/table9.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3" xr:uid="{00000000-000C-0000-FFFF-FFFF04000000}" name="Table3_Reporting_options" displayName="Table3_Reporting_options" ref="K2:K7" totalsRowShown="0" headerRowDxfId="30" dataDxfId="29">
  <autoFilter ref="K2:K7" xr:uid="{00000000-0009-0000-0100-000003000000}"/>
  <tableColumns count="1">
    <tableColumn id="1" xr3:uid="{00000000-0010-0000-0400-000001000000}" name="Liste" dataDxfId="28"/>
  </tableColumns>
  <tableStyleInfo name="EITI Table" showFirstColumn="0" showLastColumn="0" showRowStripes="1" showColumnStripes="0"/>
</table>
</file>

<file path=xl/theme/theme1.xml><?xml version="1.0" encoding="utf-8"?>
<a:theme xmlns:a="http://schemas.openxmlformats.org/drawingml/2006/main" name="Office 2013 - 2022 Theme">
  <a:themeElements>
    <a:clrScheme name="Office 2013 - 2022">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2013 - 2022">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2013 - 2022">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2013 - 2022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hyperlink" Target="https://eiti.org/document/standard" TargetMode="External"/><Relationship Id="rId3" Type="http://schemas.openxmlformats.org/officeDocument/2006/relationships/hyperlink" Target="mailto:data@eiti.org" TargetMode="External"/><Relationship Id="rId7" Type="http://schemas.openxmlformats.org/officeDocument/2006/relationships/hyperlink" Target="https://eiti.org/summary-data-template" TargetMode="External"/><Relationship Id="rId2" Type="http://schemas.openxmlformats.org/officeDocument/2006/relationships/hyperlink" Target="https://eiti.org/summary-data-template" TargetMode="External"/><Relationship Id="rId1" Type="http://schemas.openxmlformats.org/officeDocument/2006/relationships/hyperlink" Target="https://eiti.org/data" TargetMode="External"/><Relationship Id="rId6" Type="http://schemas.openxmlformats.org/officeDocument/2006/relationships/hyperlink" Target="https://eiti.org/countries" TargetMode="External"/><Relationship Id="rId11" Type="http://schemas.openxmlformats.org/officeDocument/2006/relationships/drawing" Target="../drawings/drawing1.xml"/><Relationship Id="rId5" Type="http://schemas.openxmlformats.org/officeDocument/2006/relationships/hyperlink" Target="https://eiti.org/countries" TargetMode="External"/><Relationship Id="rId10" Type="http://schemas.openxmlformats.org/officeDocument/2006/relationships/printerSettings" Target="../printerSettings/printerSettings1.bin"/><Relationship Id="rId4" Type="http://schemas.openxmlformats.org/officeDocument/2006/relationships/hyperlink" Target="https://eiti.org/countries" TargetMode="External"/><Relationship Id="rId9" Type="http://schemas.openxmlformats.org/officeDocument/2006/relationships/hyperlink" Target="mailto:data@eiti.org" TargetMode="External"/></Relationships>
</file>

<file path=xl/worksheets/_rels/sheet2.xml.rels><?xml version="1.0" encoding="UTF-8" standalone="yes"?>
<Relationships xmlns="http://schemas.openxmlformats.org/package/2006/relationships"><Relationship Id="rId3" Type="http://schemas.openxmlformats.org/officeDocument/2006/relationships/hyperlink" Target="mailto:data@eiti.org" TargetMode="External"/><Relationship Id="rId2" Type="http://schemas.openxmlformats.org/officeDocument/2006/relationships/hyperlink" Target="https://eiti.org/document/standard" TargetMode="External"/><Relationship Id="rId1" Type="http://schemas.openxmlformats.org/officeDocument/2006/relationships/hyperlink" Target="https://en.wikipedia.org/wiki/ISO_4217"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hyperlink" Target="https://eiti.org/document/standard" TargetMode="External"/><Relationship Id="rId2" Type="http://schemas.openxmlformats.org/officeDocument/2006/relationships/hyperlink" Target="https://unstats.un.org/unsd/nationalaccount/sna2008.asp" TargetMode="External"/><Relationship Id="rId1" Type="http://schemas.openxmlformats.org/officeDocument/2006/relationships/hyperlink" Target="https://eiti.org/document/standard" TargetMode="External"/><Relationship Id="rId5" Type="http://schemas.openxmlformats.org/officeDocument/2006/relationships/printerSettings" Target="../printerSettings/printerSettings3.bin"/><Relationship Id="rId4" Type="http://schemas.openxmlformats.org/officeDocument/2006/relationships/hyperlink" Target="https://eiti.org/document/standard" TargetMode="External"/></Relationships>
</file>

<file path=xl/worksheets/_rels/sheet4.xml.rels><?xml version="1.0" encoding="UTF-8" standalone="yes"?>
<Relationships xmlns="http://schemas.openxmlformats.org/package/2006/relationships"><Relationship Id="rId8" Type="http://schemas.openxmlformats.org/officeDocument/2006/relationships/comments" Target="../comments1.xml"/><Relationship Id="rId3" Type="http://schemas.openxmlformats.org/officeDocument/2006/relationships/printerSettings" Target="../printerSettings/printerSettings4.bin"/><Relationship Id="rId7" Type="http://schemas.openxmlformats.org/officeDocument/2006/relationships/table" Target="../tables/table3.xml"/><Relationship Id="rId2" Type="http://schemas.openxmlformats.org/officeDocument/2006/relationships/hyperlink" Target="https://eiti.org/companies" TargetMode="External"/><Relationship Id="rId1" Type="http://schemas.openxmlformats.org/officeDocument/2006/relationships/hyperlink" Target="mailto:data@eiti.org" TargetMode="External"/><Relationship Id="rId6" Type="http://schemas.openxmlformats.org/officeDocument/2006/relationships/table" Target="../tables/table2.xml"/><Relationship Id="rId5" Type="http://schemas.openxmlformats.org/officeDocument/2006/relationships/table" Target="../tables/table1.xml"/><Relationship Id="rId4" Type="http://schemas.openxmlformats.org/officeDocument/2006/relationships/vmlDrawing" Target="../drawings/vmlDrawing1.vml"/></Relationships>
</file>

<file path=xl/worksheets/_rels/sheet5.xml.rels><?xml version="1.0" encoding="UTF-8" standalone="yes"?>
<Relationships xmlns="http://schemas.openxmlformats.org/package/2006/relationships"><Relationship Id="rId3" Type="http://schemas.openxmlformats.org/officeDocument/2006/relationships/hyperlink" Target="https://eiti.org/sites/default/files/attachments/040617update-on-the-standard-template-to-collect-data-on-government-revenues-from-natural-resources.pdf" TargetMode="External"/><Relationship Id="rId2" Type="http://schemas.openxmlformats.org/officeDocument/2006/relationships/hyperlink" Target="https://www.imf.org/external/np/sta/gfsm/" TargetMode="External"/><Relationship Id="rId1" Type="http://schemas.openxmlformats.org/officeDocument/2006/relationships/hyperlink" Target="https://eiti.org/document/standard" TargetMode="External"/><Relationship Id="rId6" Type="http://schemas.openxmlformats.org/officeDocument/2006/relationships/table" Target="../tables/table4.xml"/><Relationship Id="rId5" Type="http://schemas.openxmlformats.org/officeDocument/2006/relationships/drawing" Target="../drawings/drawing2.xml"/><Relationship Id="rId4"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3" Type="http://schemas.openxmlformats.org/officeDocument/2006/relationships/hyperlink" Target="https://eiti.org/eiti-requirements" TargetMode="External"/><Relationship Id="rId2" Type="http://schemas.openxmlformats.org/officeDocument/2006/relationships/hyperlink" Target="mailto:data@eiti.org" TargetMode="External"/><Relationship Id="rId1" Type="http://schemas.openxmlformats.org/officeDocument/2006/relationships/hyperlink" Target="https://eiti.org/eiti-requirements" TargetMode="External"/><Relationship Id="rId5" Type="http://schemas.openxmlformats.org/officeDocument/2006/relationships/table" Target="../tables/table5.xml"/><Relationship Id="rId4"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8" Type="http://schemas.openxmlformats.org/officeDocument/2006/relationships/table" Target="../tables/table11.xml"/><Relationship Id="rId13" Type="http://schemas.openxmlformats.org/officeDocument/2006/relationships/table" Target="../tables/table16.xml"/><Relationship Id="rId3" Type="http://schemas.openxmlformats.org/officeDocument/2006/relationships/table" Target="../tables/table6.xml"/><Relationship Id="rId7" Type="http://schemas.openxmlformats.org/officeDocument/2006/relationships/table" Target="../tables/table10.xml"/><Relationship Id="rId12" Type="http://schemas.openxmlformats.org/officeDocument/2006/relationships/table" Target="../tables/table15.xml"/><Relationship Id="rId2" Type="http://schemas.openxmlformats.org/officeDocument/2006/relationships/drawing" Target="../drawings/drawing3.xml"/><Relationship Id="rId1" Type="http://schemas.openxmlformats.org/officeDocument/2006/relationships/printerSettings" Target="../printerSettings/printerSettings7.bin"/><Relationship Id="rId6" Type="http://schemas.openxmlformats.org/officeDocument/2006/relationships/table" Target="../tables/table9.xml"/><Relationship Id="rId11" Type="http://schemas.openxmlformats.org/officeDocument/2006/relationships/table" Target="../tables/table14.xml"/><Relationship Id="rId5" Type="http://schemas.openxmlformats.org/officeDocument/2006/relationships/table" Target="../tables/table8.xml"/><Relationship Id="rId10" Type="http://schemas.openxmlformats.org/officeDocument/2006/relationships/table" Target="../tables/table13.xml"/><Relationship Id="rId4" Type="http://schemas.openxmlformats.org/officeDocument/2006/relationships/table" Target="../tables/table7.xml"/><Relationship Id="rId9" Type="http://schemas.openxmlformats.org/officeDocument/2006/relationships/table" Target="../tables/table12.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655688-E42F-4832-8C6E-9919F2571DF6}">
  <sheetPr codeName="Sheet1">
    <pageSetUpPr fitToPage="1"/>
  </sheetPr>
  <dimension ref="B2:G45"/>
  <sheetViews>
    <sheetView showGridLines="0" tabSelected="1" zoomScale="85" zoomScaleNormal="85" workbookViewId="0">
      <selection activeCell="C27" sqref="C27"/>
    </sheetView>
  </sheetViews>
  <sheetFormatPr defaultColWidth="4" defaultRowHeight="24" customHeight="1" x14ac:dyDescent="0.3"/>
  <cols>
    <col min="1" max="1" width="4" style="14"/>
    <col min="2" max="2" width="4" style="14" hidden="1" customWidth="1"/>
    <col min="3" max="3" width="52.5546875" style="14" customWidth="1"/>
    <col min="4" max="4" width="2.6640625" style="14" customWidth="1"/>
    <col min="5" max="5" width="44.6640625" style="14" customWidth="1"/>
    <col min="6" max="6" width="2.6640625" style="14" customWidth="1"/>
    <col min="7" max="7" width="71.6640625" style="14" customWidth="1"/>
    <col min="8" max="16384" width="4" style="14"/>
  </cols>
  <sheetData>
    <row r="2" spans="2:7" ht="15.75" customHeight="1" x14ac:dyDescent="0.3">
      <c r="B2" s="89"/>
      <c r="C2" s="15"/>
      <c r="D2" s="89"/>
      <c r="E2" s="89"/>
      <c r="F2" s="89"/>
      <c r="G2" s="89"/>
    </row>
    <row r="3" spans="2:7" ht="15" x14ac:dyDescent="0.3">
      <c r="B3" s="89"/>
      <c r="C3" s="89"/>
      <c r="D3" s="89"/>
      <c r="E3" s="89"/>
      <c r="F3" s="89"/>
      <c r="G3" s="89"/>
    </row>
    <row r="4" spans="2:7" ht="15" x14ac:dyDescent="0.3">
      <c r="B4" s="89"/>
      <c r="C4" s="89"/>
      <c r="D4" s="89"/>
      <c r="E4" s="97"/>
      <c r="F4" s="89"/>
      <c r="G4" s="97"/>
    </row>
    <row r="5" spans="2:7" ht="15" x14ac:dyDescent="0.3">
      <c r="B5" s="89"/>
      <c r="C5" s="89"/>
      <c r="D5" s="89"/>
      <c r="E5" s="97" t="s">
        <v>1</v>
      </c>
      <c r="F5" s="89"/>
      <c r="G5" s="275">
        <f ca="1">TODAY()</f>
        <v>46111</v>
      </c>
    </row>
    <row r="6" spans="2:7" ht="15" x14ac:dyDescent="0.3">
      <c r="B6" s="89"/>
      <c r="C6" s="89"/>
      <c r="D6" s="89"/>
      <c r="E6" s="89"/>
      <c r="F6" s="89"/>
      <c r="G6" s="89"/>
    </row>
    <row r="7" spans="2:7" ht="3.75" customHeight="1" x14ac:dyDescent="0.3">
      <c r="B7" s="89"/>
      <c r="C7" s="89"/>
      <c r="D7" s="89"/>
      <c r="E7" s="89"/>
      <c r="F7" s="89"/>
      <c r="G7" s="89"/>
    </row>
    <row r="8" spans="2:7" ht="3.75" customHeight="1" x14ac:dyDescent="0.3">
      <c r="B8" s="89"/>
      <c r="C8" s="89"/>
      <c r="D8" s="89"/>
      <c r="E8" s="89"/>
      <c r="F8" s="89"/>
      <c r="G8" s="89"/>
    </row>
    <row r="9" spans="2:7" ht="15" x14ac:dyDescent="0.3">
      <c r="B9" s="89"/>
      <c r="C9" s="89"/>
      <c r="D9" s="89"/>
      <c r="E9" s="89"/>
      <c r="F9" s="89"/>
      <c r="G9" s="89"/>
    </row>
    <row r="10" spans="2:7" x14ac:dyDescent="0.3">
      <c r="B10" s="89"/>
      <c r="C10" s="116" t="s">
        <v>2</v>
      </c>
      <c r="D10" s="117"/>
      <c r="E10" s="117"/>
      <c r="F10" s="99"/>
      <c r="G10" s="99"/>
    </row>
    <row r="11" spans="2:7" ht="17.399999999999999" x14ac:dyDescent="0.3">
      <c r="B11" s="89"/>
      <c r="C11" s="118" t="s">
        <v>3</v>
      </c>
      <c r="D11" s="119"/>
      <c r="E11" s="119"/>
      <c r="F11" s="99"/>
      <c r="G11" s="99"/>
    </row>
    <row r="12" spans="2:7" ht="6" customHeight="1" x14ac:dyDescent="0.3">
      <c r="B12" s="89"/>
      <c r="C12" s="114"/>
      <c r="D12" s="115"/>
      <c r="E12" s="115"/>
      <c r="F12" s="99"/>
      <c r="G12" s="99"/>
    </row>
    <row r="13" spans="2:7" ht="15" x14ac:dyDescent="0.3">
      <c r="B13" s="89"/>
      <c r="C13" s="169" t="s">
        <v>4</v>
      </c>
      <c r="D13" s="115"/>
      <c r="E13" s="115"/>
      <c r="F13" s="99"/>
      <c r="G13" s="99"/>
    </row>
    <row r="14" spans="2:7" ht="15" x14ac:dyDescent="0.3">
      <c r="B14" s="89"/>
      <c r="C14" s="121" t="s">
        <v>5</v>
      </c>
      <c r="D14" s="123"/>
      <c r="E14" s="123"/>
      <c r="F14" s="99"/>
      <c r="G14" s="99"/>
    </row>
    <row r="15" spans="2:7" ht="15" x14ac:dyDescent="0.3">
      <c r="B15" s="89"/>
      <c r="C15" s="120"/>
      <c r="D15" s="120"/>
      <c r="E15" s="120"/>
      <c r="F15" s="99"/>
      <c r="G15" s="99"/>
    </row>
    <row r="16" spans="2:7" ht="15" x14ac:dyDescent="0.3">
      <c r="B16" s="89"/>
      <c r="C16" s="121" t="s">
        <v>6</v>
      </c>
      <c r="D16" s="122"/>
      <c r="E16" s="122"/>
      <c r="F16" s="99"/>
      <c r="G16" s="99"/>
    </row>
    <row r="17" spans="2:7" ht="15" x14ac:dyDescent="0.3">
      <c r="B17" s="89"/>
      <c r="C17" s="123" t="s">
        <v>7</v>
      </c>
      <c r="D17" s="122"/>
      <c r="E17" s="122"/>
      <c r="F17" s="99"/>
      <c r="G17" s="99"/>
    </row>
    <row r="18" spans="2:7" ht="15" x14ac:dyDescent="0.3">
      <c r="B18" s="89"/>
      <c r="C18" s="123" t="s">
        <v>8</v>
      </c>
      <c r="D18" s="122"/>
      <c r="E18" s="122"/>
      <c r="F18" s="99"/>
      <c r="G18" s="99"/>
    </row>
    <row r="19" spans="2:7" ht="15" x14ac:dyDescent="0.3">
      <c r="B19" s="89"/>
      <c r="C19" s="137" t="s">
        <v>9</v>
      </c>
      <c r="D19" s="137"/>
      <c r="E19" s="137"/>
      <c r="F19" s="99"/>
      <c r="G19" s="99"/>
    </row>
    <row r="20" spans="2:7" ht="32.1" customHeight="1" x14ac:dyDescent="0.3">
      <c r="B20" s="89"/>
      <c r="C20" s="302" t="s">
        <v>10</v>
      </c>
      <c r="D20" s="302"/>
      <c r="E20" s="302"/>
      <c r="F20" s="302"/>
      <c r="G20" s="302"/>
    </row>
    <row r="21" spans="2:7" ht="6.75" customHeight="1" x14ac:dyDescent="0.3">
      <c r="B21" s="89"/>
      <c r="C21" s="122"/>
      <c r="D21" s="122"/>
      <c r="E21" s="122"/>
      <c r="F21" s="99"/>
      <c r="G21" s="99"/>
    </row>
    <row r="22" spans="2:7" ht="15" x14ac:dyDescent="0.3">
      <c r="B22" s="89"/>
      <c r="C22" s="17"/>
      <c r="D22" s="117"/>
      <c r="E22" s="117"/>
      <c r="F22" s="99"/>
      <c r="G22" s="99"/>
    </row>
    <row r="23" spans="2:7" ht="15" x14ac:dyDescent="0.3">
      <c r="B23" s="89"/>
      <c r="C23" s="124" t="s">
        <v>11</v>
      </c>
      <c r="D23" s="117"/>
      <c r="E23" s="117"/>
      <c r="F23" s="99"/>
      <c r="G23" s="99"/>
    </row>
    <row r="24" spans="2:7" ht="15" x14ac:dyDescent="0.3">
      <c r="B24" s="89"/>
      <c r="C24" s="125" t="s">
        <v>12</v>
      </c>
      <c r="D24" s="117"/>
      <c r="E24" s="117"/>
      <c r="F24" s="99"/>
      <c r="G24" s="99"/>
    </row>
    <row r="25" spans="2:7" ht="15" x14ac:dyDescent="0.3">
      <c r="B25" s="89"/>
      <c r="C25" s="125" t="s">
        <v>13</v>
      </c>
      <c r="D25" s="117"/>
      <c r="E25" s="117"/>
      <c r="F25" s="99"/>
      <c r="G25" s="99"/>
    </row>
    <row r="26" spans="2:7" ht="15" x14ac:dyDescent="0.3">
      <c r="B26" s="89"/>
      <c r="C26" s="125" t="s">
        <v>14</v>
      </c>
      <c r="D26" s="117"/>
      <c r="E26" s="117"/>
      <c r="F26" s="99"/>
      <c r="G26" s="99"/>
    </row>
    <row r="27" spans="2:7" ht="15" x14ac:dyDescent="0.3">
      <c r="B27" s="89"/>
      <c r="C27" s="125" t="s">
        <v>15</v>
      </c>
      <c r="D27" s="117"/>
      <c r="E27" s="117"/>
      <c r="F27" s="99"/>
      <c r="G27" s="99"/>
    </row>
    <row r="28" spans="2:7" ht="15" x14ac:dyDescent="0.3">
      <c r="B28" s="89"/>
      <c r="C28" s="125" t="s">
        <v>16</v>
      </c>
      <c r="D28" s="117"/>
      <c r="E28" s="117"/>
      <c r="F28" s="99"/>
      <c r="G28" s="99"/>
    </row>
    <row r="29" spans="2:7" s="16" customFormat="1" ht="15" x14ac:dyDescent="0.35">
      <c r="B29" s="99"/>
      <c r="C29" s="17"/>
      <c r="D29" s="17"/>
      <c r="E29" s="18"/>
      <c r="F29" s="99"/>
      <c r="G29" s="99"/>
    </row>
    <row r="30" spans="2:7" ht="30" x14ac:dyDescent="0.3">
      <c r="B30" s="89"/>
      <c r="C30" s="173" t="s">
        <v>17</v>
      </c>
      <c r="D30" s="89"/>
      <c r="E30" s="174" t="s">
        <v>18</v>
      </c>
      <c r="F30" s="89"/>
      <c r="G30" s="175" t="s">
        <v>19</v>
      </c>
    </row>
    <row r="31" spans="2:7" s="16" customFormat="1" ht="15" x14ac:dyDescent="0.3">
      <c r="B31" s="99"/>
      <c r="C31" s="19"/>
      <c r="D31" s="99"/>
      <c r="E31" s="19"/>
      <c r="F31" s="99"/>
      <c r="G31" s="19"/>
    </row>
    <row r="32" spans="2:7" ht="15" x14ac:dyDescent="0.35">
      <c r="B32" s="89"/>
      <c r="C32" s="172" t="s">
        <v>20</v>
      </c>
      <c r="D32" s="31"/>
      <c r="E32" s="32"/>
      <c r="F32" s="98"/>
      <c r="G32" s="98"/>
    </row>
    <row r="33" spans="2:7" ht="15.6" thickBot="1" x14ac:dyDescent="0.4">
      <c r="B33" s="89"/>
      <c r="C33" s="20"/>
      <c r="D33" s="20"/>
      <c r="E33" s="21"/>
      <c r="F33" s="89"/>
      <c r="G33" s="89"/>
    </row>
    <row r="34" spans="2:7" ht="15.6" thickBot="1" x14ac:dyDescent="0.35">
      <c r="B34" s="89"/>
      <c r="C34" s="299" t="s">
        <v>21</v>
      </c>
      <c r="D34" s="300"/>
      <c r="E34" s="300"/>
      <c r="F34" s="300"/>
      <c r="G34" s="301"/>
    </row>
    <row r="35" spans="2:7" ht="31.5" customHeight="1" thickBot="1" x14ac:dyDescent="0.35">
      <c r="B35" s="89"/>
      <c r="C35" s="298" t="s">
        <v>22</v>
      </c>
      <c r="D35" s="298"/>
      <c r="E35" s="298"/>
      <c r="F35" s="298"/>
      <c r="G35" s="298"/>
    </row>
    <row r="36" spans="2:7" ht="15.6" thickBot="1" x14ac:dyDescent="0.35">
      <c r="B36" s="89"/>
      <c r="C36" s="20"/>
      <c r="D36" s="20"/>
      <c r="E36" s="20"/>
      <c r="F36" s="20"/>
      <c r="G36" s="89"/>
    </row>
    <row r="37" spans="2:7" ht="15" x14ac:dyDescent="0.3">
      <c r="B37" s="89"/>
      <c r="C37" s="22" t="s">
        <v>23</v>
      </c>
      <c r="D37" s="23"/>
      <c r="E37" s="24"/>
      <c r="F37" s="23"/>
      <c r="G37" s="23"/>
    </row>
    <row r="38" spans="2:7" ht="15" x14ac:dyDescent="0.3">
      <c r="B38" s="89"/>
      <c r="C38" s="297" t="s">
        <v>24</v>
      </c>
      <c r="D38" s="297"/>
      <c r="E38" s="297"/>
      <c r="F38" s="297"/>
      <c r="G38" s="297"/>
    </row>
    <row r="39" spans="2:7" ht="15" x14ac:dyDescent="0.3">
      <c r="B39" s="25" t="s">
        <v>25</v>
      </c>
      <c r="C39" s="26" t="s">
        <v>26</v>
      </c>
      <c r="D39" s="25"/>
      <c r="E39" s="27"/>
      <c r="F39" s="25"/>
      <c r="G39" s="28"/>
    </row>
    <row r="40" spans="2:7" ht="15" x14ac:dyDescent="0.3">
      <c r="B40" s="89"/>
      <c r="C40" s="89"/>
      <c r="D40" s="89"/>
      <c r="E40" s="89"/>
      <c r="F40" s="89"/>
      <c r="G40" s="89"/>
    </row>
    <row r="41" spans="2:7" ht="15" x14ac:dyDescent="0.3">
      <c r="B41" s="89"/>
      <c r="C41" s="89"/>
      <c r="D41" s="89"/>
      <c r="E41" s="89"/>
      <c r="F41" s="89"/>
      <c r="G41" s="89"/>
    </row>
    <row r="42" spans="2:7" ht="15" x14ac:dyDescent="0.3">
      <c r="B42" s="89"/>
      <c r="C42" s="89"/>
      <c r="D42" s="89"/>
      <c r="E42" s="89"/>
      <c r="F42" s="89"/>
      <c r="G42" s="89"/>
    </row>
    <row r="43" spans="2:7" ht="15" x14ac:dyDescent="0.3">
      <c r="B43" s="89"/>
      <c r="C43" s="89"/>
      <c r="D43" s="89"/>
      <c r="E43" s="89"/>
      <c r="F43" s="89"/>
      <c r="G43" s="89"/>
    </row>
    <row r="44" spans="2:7" ht="15" x14ac:dyDescent="0.3">
      <c r="B44" s="89"/>
      <c r="C44" s="89"/>
      <c r="D44" s="89"/>
      <c r="E44" s="89"/>
      <c r="F44" s="89"/>
      <c r="G44" s="89"/>
    </row>
    <row r="45" spans="2:7" ht="15" x14ac:dyDescent="0.3">
      <c r="B45" s="89"/>
      <c r="C45" s="89"/>
      <c r="D45" s="89"/>
      <c r="E45" s="89"/>
      <c r="F45" s="89"/>
      <c r="G45" s="89"/>
    </row>
  </sheetData>
  <mergeCells count="4">
    <mergeCell ref="C38:G38"/>
    <mergeCell ref="C35:G35"/>
    <mergeCell ref="C34:G34"/>
    <mergeCell ref="C20:G20"/>
  </mergeCells>
  <hyperlinks>
    <hyperlink ref="C20:E20" r:id="rId1" display="The data will be used to populate the global EITI data repository, available on the international EITI website: https://eiti.org/data" xr:uid="{91764B2B-390F-4282-BF0A-23BDEE8BB758}"/>
    <hyperlink ref="C34:G34" r:id="rId2" display="For the latest version of Summary data templates, see  https://eiti.org/summary-data-template" xr:uid="{9C2E2180-4461-44AD-A05F-7FFB557A97F6}"/>
    <hyperlink ref="C19:E19" r:id="rId3" display="3. This Data sheet should be submitted alongside the EITI Report. Send it to the International Secretariat: data@eiti.org " xr:uid="{2FD53678-CD97-4AD4-AF43-BF157E80D8EC}"/>
    <hyperlink ref="F34" r:id="rId4" display="Curious about your country? Check if you country implements the EITI Standard at  https://eiti.org/countries" xr:uid="{8EA84958-AA98-4BFD-BEB1-A9D863663610}"/>
    <hyperlink ref="E34:F34" r:id="rId5" display="Curious about your country? Check if you country implements the EITI Standard at  https://eiti.org/countries" xr:uid="{C3F91BDC-7793-4335-8ADC-4696DC2DE7B4}"/>
    <hyperlink ref="G34" r:id="rId6" display="Curious about your country? Check if you country implements the EITI Standard at  https://eiti.org/countries" xr:uid="{3D1C7DB1-739B-4AEC-9446-E9FD67FCE175}"/>
    <hyperlink ref="C34:G34" r:id="rId7" display="For the latest version of Summary data templates, see  https://eiti.org/summary-data-template" xr:uid="{C5DF08ED-267B-41AB-AFFD-42DF94B4D193}"/>
    <hyperlink ref="C13" r:id="rId8" location="r7-2" xr:uid="{DCCB2066-DEA9-48DD-9604-9A57ADF36272}"/>
    <hyperlink ref="C35:G35" r:id="rId9" display="Give us your feedback or report a conflict in the data! Write to us at  data@eiti.org" xr:uid="{32B9920C-C44F-4A82-84FF-E49FA7570F53}"/>
  </hyperlinks>
  <pageMargins left="0.7" right="0.7" top="0.75" bottom="0.75" header="0.3" footer="0.3"/>
  <pageSetup paperSize="9" scale="49" orientation="portrait" r:id="rId10"/>
  <drawing r:id="rId1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G68"/>
  <sheetViews>
    <sheetView showGridLines="0" zoomScale="80" zoomScaleNormal="80" workbookViewId="0">
      <selection activeCell="K9" sqref="K9"/>
    </sheetView>
  </sheetViews>
  <sheetFormatPr defaultColWidth="4" defaultRowHeight="24" customHeight="1" x14ac:dyDescent="0.3"/>
  <cols>
    <col min="1" max="1" width="4" style="7"/>
    <col min="2" max="2" width="4" style="7" hidden="1" customWidth="1"/>
    <col min="3" max="3" width="96.33203125" style="7" customWidth="1"/>
    <col min="4" max="4" width="2.6640625" style="7" customWidth="1"/>
    <col min="5" max="5" width="36.33203125" style="7" customWidth="1"/>
    <col min="6" max="6" width="2.6640625" style="7" customWidth="1"/>
    <col min="7" max="7" width="51.88671875" style="7" customWidth="1"/>
    <col min="8" max="16384" width="4" style="7"/>
  </cols>
  <sheetData>
    <row r="1" spans="1:7" ht="16.2" x14ac:dyDescent="0.3"/>
    <row r="2" spans="1:7" x14ac:dyDescent="0.3">
      <c r="C2" s="303" t="s">
        <v>27</v>
      </c>
      <c r="D2" s="303"/>
      <c r="E2" s="303"/>
      <c r="F2" s="303"/>
      <c r="G2" s="303"/>
    </row>
    <row r="3" spans="1:7" s="83" customFormat="1" x14ac:dyDescent="0.3">
      <c r="C3" s="304" t="s">
        <v>28</v>
      </c>
      <c r="D3" s="304"/>
      <c r="E3" s="304"/>
      <c r="F3" s="304"/>
      <c r="G3" s="304"/>
    </row>
    <row r="4" spans="1:7" ht="42.75" customHeight="1" x14ac:dyDescent="0.3">
      <c r="C4" s="132" t="s">
        <v>29</v>
      </c>
      <c r="D4" s="134"/>
      <c r="E4" s="134"/>
      <c r="F4" s="134"/>
      <c r="G4" s="134"/>
    </row>
    <row r="5" spans="1:7" ht="18.75" customHeight="1" x14ac:dyDescent="0.3">
      <c r="C5" s="131" t="s">
        <v>30</v>
      </c>
      <c r="D5" s="134"/>
      <c r="E5" s="134"/>
      <c r="F5" s="134"/>
      <c r="G5" s="134"/>
    </row>
    <row r="6" spans="1:7" ht="18.75" customHeight="1" x14ac:dyDescent="0.3">
      <c r="C6" s="133" t="s">
        <v>31</v>
      </c>
      <c r="D6" s="134"/>
      <c r="E6" s="134"/>
      <c r="F6" s="134"/>
      <c r="G6" s="134"/>
    </row>
    <row r="7" spans="1:7" ht="18.75" customHeight="1" x14ac:dyDescent="0.35">
      <c r="C7" s="305" t="s">
        <v>32</v>
      </c>
      <c r="D7" s="305"/>
      <c r="E7" s="305"/>
      <c r="F7" s="305"/>
      <c r="G7" s="305"/>
    </row>
    <row r="8" spans="1:7" ht="8.25" customHeight="1" x14ac:dyDescent="0.3">
      <c r="C8" s="89"/>
      <c r="D8" s="33"/>
      <c r="E8" s="33"/>
      <c r="F8" s="89"/>
      <c r="G8" s="89"/>
    </row>
    <row r="9" spans="1:7" s="89" customFormat="1" ht="39" customHeight="1" thickBot="1" x14ac:dyDescent="0.35">
      <c r="C9" s="154" t="s">
        <v>33</v>
      </c>
      <c r="D9" s="100"/>
      <c r="E9" s="155" t="s">
        <v>34</v>
      </c>
      <c r="F9" s="100"/>
      <c r="G9" s="156" t="s">
        <v>0</v>
      </c>
    </row>
    <row r="10" spans="1:7" ht="16.8" thickBot="1" x14ac:dyDescent="0.35">
      <c r="B10" s="13"/>
      <c r="C10" s="34" t="s">
        <v>35</v>
      </c>
      <c r="D10" s="100"/>
      <c r="E10" s="35"/>
      <c r="F10" s="100"/>
      <c r="G10" s="35"/>
    </row>
    <row r="11" spans="1:7" ht="16.2" x14ac:dyDescent="0.3">
      <c r="A11" s="9"/>
      <c r="B11" s="9" t="s">
        <v>25</v>
      </c>
      <c r="C11" s="36" t="s">
        <v>36</v>
      </c>
      <c r="D11" s="25"/>
      <c r="E11" s="129" t="s">
        <v>1369</v>
      </c>
      <c r="F11" s="25"/>
      <c r="G11" s="112"/>
    </row>
    <row r="12" spans="1:7" ht="16.2" x14ac:dyDescent="0.3">
      <c r="A12" s="9"/>
      <c r="B12" s="9" t="s">
        <v>25</v>
      </c>
      <c r="C12" s="36" t="s">
        <v>38</v>
      </c>
      <c r="D12" s="25"/>
      <c r="E12" s="39" t="str">
        <f>IFERROR(VLOOKUP($E$11,Table1_Country_codes_and_currencies[],3,FALSE),"")</f>
        <v>MDG</v>
      </c>
      <c r="F12" s="25"/>
      <c r="G12" s="112"/>
    </row>
    <row r="13" spans="1:7" ht="16.2" x14ac:dyDescent="0.3">
      <c r="B13" s="9" t="s">
        <v>25</v>
      </c>
      <c r="C13" s="36" t="s">
        <v>39</v>
      </c>
      <c r="D13" s="25"/>
      <c r="E13" s="39" t="str">
        <f>IFERROR(VLOOKUP($E$11,Table1_Country_codes_and_currencies[],7,FALSE),"")</f>
        <v>Ariary malgache</v>
      </c>
      <c r="F13" s="25"/>
      <c r="G13" s="37"/>
    </row>
    <row r="14" spans="1:7" ht="16.8" thickBot="1" x14ac:dyDescent="0.35">
      <c r="B14" s="9" t="s">
        <v>25</v>
      </c>
      <c r="C14" s="43" t="s">
        <v>40</v>
      </c>
      <c r="D14" s="40"/>
      <c r="E14" s="41" t="str">
        <f>IFERROR(VLOOKUP($E$11,Table1_Country_codes_and_currencies[],5,FALSE),"")</f>
        <v>MGA</v>
      </c>
      <c r="F14" s="40"/>
      <c r="G14" s="42"/>
    </row>
    <row r="15" spans="1:7" ht="16.8" thickBot="1" x14ac:dyDescent="0.35">
      <c r="B15" s="13"/>
      <c r="C15" s="34" t="s">
        <v>41</v>
      </c>
      <c r="D15" s="100"/>
      <c r="E15" s="35"/>
      <c r="F15" s="100"/>
      <c r="G15" s="35"/>
    </row>
    <row r="16" spans="1:7" ht="16.2" x14ac:dyDescent="0.3">
      <c r="A16" s="9"/>
      <c r="B16" s="9" t="s">
        <v>42</v>
      </c>
      <c r="C16" s="36" t="s">
        <v>43</v>
      </c>
      <c r="D16" s="25"/>
      <c r="E16" s="178">
        <v>44927</v>
      </c>
      <c r="F16" s="25"/>
      <c r="G16" s="37"/>
    </row>
    <row r="17" spans="1:7" ht="16.8" thickBot="1" x14ac:dyDescent="0.35">
      <c r="A17" s="9"/>
      <c r="B17" s="9" t="s">
        <v>42</v>
      </c>
      <c r="C17" s="43" t="s">
        <v>44</v>
      </c>
      <c r="D17" s="40"/>
      <c r="E17" s="178">
        <v>45291</v>
      </c>
      <c r="F17" s="40"/>
      <c r="G17" s="42"/>
    </row>
    <row r="18" spans="1:7" ht="18" customHeight="1" thickBot="1" x14ac:dyDescent="0.35">
      <c r="A18" s="9"/>
      <c r="B18" s="9" t="s">
        <v>45</v>
      </c>
      <c r="C18" s="34" t="s">
        <v>46</v>
      </c>
      <c r="D18" s="100"/>
      <c r="E18" s="101"/>
      <c r="F18" s="100"/>
      <c r="G18" s="101"/>
    </row>
    <row r="19" spans="1:7" ht="15.6" customHeight="1" x14ac:dyDescent="0.3">
      <c r="B19" s="9" t="s">
        <v>45</v>
      </c>
      <c r="C19" s="38" t="s">
        <v>47</v>
      </c>
      <c r="D19" s="25"/>
      <c r="E19" s="39"/>
      <c r="F19" s="25"/>
      <c r="G19" s="25"/>
    </row>
    <row r="20" spans="1:7" ht="16.5" customHeight="1" x14ac:dyDescent="0.3">
      <c r="A20" s="9"/>
      <c r="B20" s="9" t="s">
        <v>45</v>
      </c>
      <c r="C20" s="47" t="s">
        <v>48</v>
      </c>
      <c r="D20" s="25"/>
      <c r="E20" s="126" t="s">
        <v>257</v>
      </c>
      <c r="F20" s="25"/>
      <c r="G20" s="45"/>
    </row>
    <row r="21" spans="1:7" ht="16.5" customHeight="1" x14ac:dyDescent="0.3">
      <c r="A21" s="9"/>
      <c r="B21" s="9" t="s">
        <v>45</v>
      </c>
      <c r="C21" s="47" t="s">
        <v>50</v>
      </c>
      <c r="D21" s="25"/>
      <c r="E21" s="126" t="s">
        <v>257</v>
      </c>
      <c r="F21" s="25"/>
      <c r="G21" s="45"/>
    </row>
    <row r="22" spans="1:7" ht="15.6" customHeight="1" x14ac:dyDescent="0.3">
      <c r="B22" s="9" t="s">
        <v>45</v>
      </c>
      <c r="C22" s="47" t="s">
        <v>51</v>
      </c>
      <c r="D22" s="25"/>
      <c r="E22" s="126" t="s">
        <v>257</v>
      </c>
      <c r="F22" s="25"/>
      <c r="G22" s="45"/>
    </row>
    <row r="23" spans="1:7" ht="18" customHeight="1" x14ac:dyDescent="0.3">
      <c r="B23" s="9" t="s">
        <v>45</v>
      </c>
      <c r="C23" s="47" t="s">
        <v>52</v>
      </c>
      <c r="D23" s="25"/>
      <c r="E23" s="126" t="s">
        <v>256</v>
      </c>
      <c r="F23" s="25"/>
      <c r="G23" s="45"/>
    </row>
    <row r="24" spans="1:7" ht="16.2" x14ac:dyDescent="0.3">
      <c r="B24" s="9" t="s">
        <v>45</v>
      </c>
      <c r="C24" s="48" t="s">
        <v>53</v>
      </c>
      <c r="D24" s="25"/>
      <c r="E24" s="126" t="s">
        <v>54</v>
      </c>
      <c r="F24" s="25"/>
      <c r="G24" s="45"/>
    </row>
    <row r="25" spans="1:7" ht="45" x14ac:dyDescent="0.3">
      <c r="B25" s="9" t="s">
        <v>45</v>
      </c>
      <c r="C25" s="47" t="s">
        <v>55</v>
      </c>
      <c r="D25" s="25"/>
      <c r="E25" s="27">
        <v>8</v>
      </c>
      <c r="F25" s="25"/>
      <c r="G25" s="183" t="s">
        <v>1879</v>
      </c>
    </row>
    <row r="26" spans="1:7" ht="90" x14ac:dyDescent="0.3">
      <c r="B26" s="9" t="s">
        <v>45</v>
      </c>
      <c r="C26" s="47" t="s">
        <v>56</v>
      </c>
      <c r="D26" s="49"/>
      <c r="E26" s="27">
        <v>12</v>
      </c>
      <c r="F26" s="25"/>
      <c r="G26" s="184" t="s">
        <v>1880</v>
      </c>
    </row>
    <row r="27" spans="1:7" ht="16.2" x14ac:dyDescent="0.3">
      <c r="B27" s="9" t="s">
        <v>45</v>
      </c>
      <c r="C27" s="50" t="s">
        <v>57</v>
      </c>
      <c r="D27" s="25"/>
      <c r="E27" s="127" t="s">
        <v>1156</v>
      </c>
      <c r="F27" s="44"/>
      <c r="G27" s="45"/>
    </row>
    <row r="28" spans="1:7" ht="16.2" x14ac:dyDescent="0.3">
      <c r="B28" s="9" t="s">
        <v>45</v>
      </c>
      <c r="C28" s="51" t="s">
        <v>58</v>
      </c>
      <c r="D28" s="25"/>
      <c r="E28" s="185">
        <v>4429.59</v>
      </c>
      <c r="F28" s="25"/>
      <c r="G28" s="45"/>
    </row>
    <row r="29" spans="1:7" ht="90.6" thickBot="1" x14ac:dyDescent="0.35">
      <c r="B29" s="9" t="s">
        <v>45</v>
      </c>
      <c r="C29" s="88" t="s">
        <v>59</v>
      </c>
      <c r="D29" s="40"/>
      <c r="E29" s="186" t="s">
        <v>1881</v>
      </c>
      <c r="F29" s="40"/>
      <c r="G29" s="187" t="s">
        <v>1882</v>
      </c>
    </row>
    <row r="30" spans="1:7" s="12" customFormat="1" ht="16.8" thickBot="1" x14ac:dyDescent="0.35">
      <c r="A30" s="7"/>
      <c r="B30" s="9" t="s">
        <v>45</v>
      </c>
      <c r="C30" s="86" t="s">
        <v>60</v>
      </c>
      <c r="D30" s="40"/>
      <c r="E30" s="87"/>
      <c r="F30" s="40"/>
      <c r="G30" s="57"/>
    </row>
    <row r="31" spans="1:7" s="12" customFormat="1" ht="16.2" x14ac:dyDescent="0.3">
      <c r="A31" s="7"/>
      <c r="B31" s="9"/>
      <c r="C31" s="130" t="s">
        <v>61</v>
      </c>
      <c r="D31" s="25"/>
      <c r="E31" s="27"/>
      <c r="F31" s="25"/>
      <c r="G31" s="45"/>
    </row>
    <row r="32" spans="1:7" ht="15.6" customHeight="1" x14ac:dyDescent="0.3">
      <c r="B32" s="9" t="s">
        <v>45</v>
      </c>
      <c r="C32" s="47" t="s">
        <v>62</v>
      </c>
      <c r="D32" s="25"/>
      <c r="E32" s="126" t="s">
        <v>257</v>
      </c>
      <c r="F32" s="25"/>
      <c r="G32" s="45"/>
    </row>
    <row r="33" spans="1:7" s="9" customFormat="1" ht="16.2" x14ac:dyDescent="0.3">
      <c r="A33" s="7"/>
      <c r="C33" s="47" t="s">
        <v>63</v>
      </c>
      <c r="D33" s="25"/>
      <c r="E33" s="126" t="s">
        <v>257</v>
      </c>
      <c r="F33" s="25"/>
      <c r="G33" s="45"/>
    </row>
    <row r="34" spans="1:7" s="9" customFormat="1" ht="15.6" customHeight="1" x14ac:dyDescent="0.3">
      <c r="A34" s="7"/>
      <c r="C34" s="47" t="s">
        <v>64</v>
      </c>
      <c r="D34" s="25"/>
      <c r="E34" s="126" t="s">
        <v>257</v>
      </c>
      <c r="F34" s="25"/>
      <c r="G34" s="45"/>
    </row>
    <row r="35" spans="1:7" ht="150.6" thickBot="1" x14ac:dyDescent="0.35">
      <c r="B35" s="9"/>
      <c r="C35" s="56" t="s">
        <v>65</v>
      </c>
      <c r="D35" s="40"/>
      <c r="E35" s="128" t="s">
        <v>319</v>
      </c>
      <c r="F35" s="40"/>
      <c r="G35" s="187" t="s">
        <v>1883</v>
      </c>
    </row>
    <row r="36" spans="1:7" ht="16.8" thickBot="1" x14ac:dyDescent="0.35">
      <c r="B36" s="9" t="s">
        <v>66</v>
      </c>
      <c r="C36" s="52" t="s">
        <v>67</v>
      </c>
      <c r="D36" s="53"/>
      <c r="E36" s="54"/>
      <c r="F36" s="53"/>
      <c r="G36" s="53"/>
    </row>
    <row r="37" spans="1:7" s="9" customFormat="1" ht="16.2" x14ac:dyDescent="0.3">
      <c r="A37" s="7"/>
      <c r="B37" s="9" t="s">
        <v>66</v>
      </c>
      <c r="C37" s="36" t="s">
        <v>68</v>
      </c>
      <c r="D37" s="25"/>
      <c r="E37" s="129" t="s">
        <v>1884</v>
      </c>
      <c r="F37" s="25"/>
      <c r="G37" s="37"/>
    </row>
    <row r="38" spans="1:7" ht="16.2" x14ac:dyDescent="0.3">
      <c r="C38" s="36" t="s">
        <v>69</v>
      </c>
      <c r="D38" s="25"/>
      <c r="E38" s="129" t="s">
        <v>1885</v>
      </c>
      <c r="F38" s="25"/>
      <c r="G38" s="37"/>
    </row>
    <row r="39" spans="1:7" ht="16.2" x14ac:dyDescent="0.3">
      <c r="C39" s="36" t="s">
        <v>70</v>
      </c>
      <c r="D39" s="25"/>
      <c r="E39" s="129" t="s">
        <v>1886</v>
      </c>
      <c r="F39" s="25"/>
      <c r="G39" s="37"/>
    </row>
    <row r="40" spans="1:7" ht="16.8" thickBot="1" x14ac:dyDescent="0.35">
      <c r="C40" s="55"/>
      <c r="D40" s="40"/>
      <c r="E40" s="41"/>
      <c r="F40" s="40"/>
      <c r="G40" s="46"/>
    </row>
    <row r="41" spans="1:7" s="9" customFormat="1" ht="16.8" thickBot="1" x14ac:dyDescent="0.35">
      <c r="A41" s="7"/>
      <c r="B41" s="7"/>
      <c r="C41" s="307"/>
      <c r="D41" s="307"/>
      <c r="E41" s="307"/>
      <c r="F41" s="307"/>
      <c r="G41" s="307"/>
    </row>
    <row r="42" spans="1:7" ht="16.2" x14ac:dyDescent="0.3">
      <c r="C42" s="135" t="s">
        <v>71</v>
      </c>
      <c r="D42" s="9"/>
      <c r="E42" s="10"/>
      <c r="F42" s="9"/>
      <c r="G42" s="9"/>
    </row>
    <row r="43" spans="1:7" ht="15" customHeight="1" x14ac:dyDescent="0.3">
      <c r="C43" s="8"/>
      <c r="D43" s="8"/>
      <c r="E43" s="8"/>
      <c r="F43" s="8"/>
    </row>
    <row r="44" spans="1:7" ht="15" customHeight="1" x14ac:dyDescent="0.3"/>
    <row r="45" spans="1:7" ht="16.2" x14ac:dyDescent="0.3">
      <c r="C45" s="308"/>
      <c r="D45" s="308"/>
      <c r="E45" s="308"/>
      <c r="F45" s="308"/>
      <c r="G45" s="308"/>
    </row>
    <row r="46" spans="1:7" ht="16.2" x14ac:dyDescent="0.3">
      <c r="C46" s="308"/>
      <c r="D46" s="308"/>
      <c r="E46" s="308"/>
      <c r="F46" s="308"/>
      <c r="G46" s="308"/>
    </row>
    <row r="47" spans="1:7" ht="18.75" customHeight="1" x14ac:dyDescent="0.3">
      <c r="C47" s="308"/>
      <c r="D47" s="308"/>
      <c r="E47" s="308"/>
      <c r="F47" s="308"/>
      <c r="G47" s="308"/>
    </row>
    <row r="48" spans="1:7" ht="16.2" x14ac:dyDescent="0.3">
      <c r="C48" s="308"/>
      <c r="D48" s="308"/>
      <c r="E48" s="308"/>
      <c r="F48" s="308"/>
      <c r="G48" s="308"/>
    </row>
    <row r="49" spans="3:6" ht="16.2" x14ac:dyDescent="0.3">
      <c r="C49" s="8"/>
      <c r="D49" s="8"/>
      <c r="E49" s="8"/>
      <c r="F49" s="8"/>
    </row>
    <row r="50" spans="3:6" ht="16.2" x14ac:dyDescent="0.3">
      <c r="C50" s="306"/>
      <c r="D50" s="306"/>
      <c r="E50" s="306"/>
    </row>
    <row r="51" spans="3:6" ht="16.2" x14ac:dyDescent="0.3">
      <c r="C51" s="306"/>
      <c r="D51" s="306"/>
      <c r="E51" s="306"/>
    </row>
    <row r="52" spans="3:6" ht="16.2" x14ac:dyDescent="0.3"/>
    <row r="53" spans="3:6" ht="16.2" x14ac:dyDescent="0.3"/>
    <row r="54" spans="3:6" ht="16.2" x14ac:dyDescent="0.3"/>
    <row r="55" spans="3:6" ht="16.2" x14ac:dyDescent="0.3"/>
    <row r="56" spans="3:6" ht="16.2" x14ac:dyDescent="0.3"/>
    <row r="57" spans="3:6" ht="16.2" x14ac:dyDescent="0.3"/>
    <row r="58" spans="3:6" ht="16.2" x14ac:dyDescent="0.3"/>
    <row r="59" spans="3:6" ht="16.2" x14ac:dyDescent="0.3"/>
    <row r="60" spans="3:6" ht="16.2" x14ac:dyDescent="0.3"/>
    <row r="61" spans="3:6" ht="16.2" x14ac:dyDescent="0.3"/>
    <row r="62" spans="3:6" ht="16.2" x14ac:dyDescent="0.3"/>
    <row r="63" spans="3:6" ht="16.2" x14ac:dyDescent="0.3"/>
    <row r="64" spans="3:6" ht="16.2" x14ac:dyDescent="0.3"/>
    <row r="65" ht="16.2" x14ac:dyDescent="0.3"/>
    <row r="66" ht="16.2" x14ac:dyDescent="0.3"/>
    <row r="67" ht="16.2" x14ac:dyDescent="0.3"/>
    <row r="68" ht="16.2" x14ac:dyDescent="0.3"/>
  </sheetData>
  <sheetProtection selectLockedCells="1"/>
  <dataConsolidate/>
  <mergeCells count="10">
    <mergeCell ref="C2:G2"/>
    <mergeCell ref="C3:G3"/>
    <mergeCell ref="C7:G7"/>
    <mergeCell ref="C51:E51"/>
    <mergeCell ref="C50:E50"/>
    <mergeCell ref="C41:G41"/>
    <mergeCell ref="C48:G48"/>
    <mergeCell ref="C47:G47"/>
    <mergeCell ref="C46:G46"/>
    <mergeCell ref="C45:G45"/>
  </mergeCells>
  <dataValidations xWindow="1195" yWindow="633" count="2">
    <dataValidation type="whole" showInputMessage="1" showErrorMessage="1" sqref="E40 G18:G19 E36 F44:F1048576 F11 E18:E19 C1:G1 D11" xr:uid="{D09E7034-0A68-488C-8B6C-257C98242EEB}">
      <formula1>999999</formula1>
      <formula2>99999999</formula2>
    </dataValidation>
    <dataValidation type="list" allowBlank="1" showInputMessage="1" showErrorMessage="1" sqref="E20:E23 E32:E35" xr:uid="{3441F1C7-7DA2-4559-968F-1E52FB1D55B5}">
      <formula1>Simple_options_list</formula1>
    </dataValidation>
  </dataValidations>
  <hyperlinks>
    <hyperlink ref="C27" r:id="rId1" display="Reporting currency (ISO-4217)" xr:uid="{3F918DE8-E6E1-4830-805E-96AFBEFB916F}"/>
    <hyperlink ref="C30" r:id="rId2" location="r4-7" xr:uid="{51DB007D-E0B5-4FA0-A7A5-53C533F157EC}"/>
    <hyperlink ref="C7" r:id="rId3" xr:uid="{629C1DD5-0578-447B-BEDB-44D5374C75B4}"/>
    <hyperlink ref="C42" location="'2-Contribution économique'!A1" display="Continue to 2_Economic contirbution" xr:uid="{3F362F52-AD13-4F41-9A35-DC9C34FDBAA3}"/>
  </hyperlinks>
  <pageMargins left="0.25" right="0.25" top="0.75" bottom="0.75" header="0.3" footer="0.3"/>
  <pageSetup paperSize="8" fitToHeight="0" orientation="portrait" horizontalDpi="2400" verticalDpi="2400" r:id="rId4"/>
  <extLst>
    <ext xmlns:x14="http://schemas.microsoft.com/office/spreadsheetml/2009/9/main" uri="{CCE6A557-97BC-4b89-ADB6-D9C93CAAB3DF}">
      <x14:dataValidations xmlns:xm="http://schemas.microsoft.com/office/excel/2006/main" xWindow="1195" yWindow="633" count="1">
        <x14:dataValidation type="list" allowBlank="1" showInputMessage="1" showErrorMessage="1" promptTitle="Choisir dans le menu déroulant" prompt="Veuillez sélectionner le pays concerné dans le menu déroulant." xr:uid="{7A7F03FD-8067-4877-809A-FAAEC191674A}">
          <x14:formula1>
            <xm:f>Listes!$A$3:$A$246</xm:f>
          </x14:formula1>
          <xm:sqref>E11</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50D4F23-68BD-4BBF-869B-4BC627FBD97A}">
  <sheetPr>
    <pageSetUpPr fitToPage="1"/>
  </sheetPr>
  <dimension ref="B1:R116"/>
  <sheetViews>
    <sheetView showGridLines="0" zoomScale="85" zoomScaleNormal="85" workbookViewId="0">
      <selection activeCell="B17" sqref="B17"/>
    </sheetView>
  </sheetViews>
  <sheetFormatPr defaultColWidth="8.88671875" defaultRowHeight="24" customHeight="1" x14ac:dyDescent="0.3"/>
  <cols>
    <col min="1" max="1" width="8.88671875" style="188"/>
    <col min="2" max="2" width="49.33203125" style="188" customWidth="1"/>
    <col min="3" max="3" width="1.109375" style="188" customWidth="1"/>
    <col min="4" max="4" width="24.33203125" style="188" bestFit="1" customWidth="1"/>
    <col min="5" max="5" width="1.33203125" style="188" customWidth="1"/>
    <col min="6" max="6" width="50.5546875" style="188" customWidth="1"/>
    <col min="7" max="7" width="1.44140625" style="192" customWidth="1"/>
    <col min="8" max="8" width="36.33203125" style="188" customWidth="1"/>
    <col min="9" max="9" width="1.5546875" style="188" customWidth="1"/>
    <col min="10" max="10" width="53.6640625" style="188" customWidth="1"/>
    <col min="11" max="11" width="9.44140625" style="188" bestFit="1" customWidth="1"/>
    <col min="12" max="12" width="23.5546875" style="188" bestFit="1" customWidth="1"/>
    <col min="13" max="17" width="4" style="188" bestFit="1" customWidth="1"/>
    <col min="18" max="18" width="42" style="188" bestFit="1" customWidth="1"/>
    <col min="19" max="16384" width="8.88671875" style="188"/>
  </cols>
  <sheetData>
    <row r="1" spans="2:18" ht="16.2" x14ac:dyDescent="0.3"/>
    <row r="2" spans="2:18" s="189" customFormat="1" x14ac:dyDescent="0.3">
      <c r="B2" s="193" t="s">
        <v>72</v>
      </c>
      <c r="C2" s="194"/>
      <c r="D2" s="194"/>
      <c r="E2" s="194"/>
      <c r="F2" s="194"/>
      <c r="G2" s="195"/>
      <c r="H2" s="195"/>
      <c r="I2" s="195"/>
      <c r="J2" s="195"/>
    </row>
    <row r="3" spans="2:18" s="189" customFormat="1" x14ac:dyDescent="0.3">
      <c r="B3" s="196" t="s">
        <v>73</v>
      </c>
      <c r="C3" s="197"/>
      <c r="D3" s="197"/>
      <c r="E3" s="197"/>
      <c r="F3" s="197"/>
      <c r="G3" s="198"/>
      <c r="H3" s="198"/>
      <c r="I3" s="198"/>
      <c r="J3" s="198"/>
    </row>
    <row r="4" spans="2:18" s="190" customFormat="1" x14ac:dyDescent="0.3">
      <c r="B4" s="315" t="s">
        <v>28</v>
      </c>
      <c r="C4" s="315"/>
      <c r="D4" s="315"/>
      <c r="E4" s="315"/>
      <c r="F4" s="315"/>
      <c r="G4" s="315"/>
      <c r="H4" s="315"/>
      <c r="I4" s="315"/>
      <c r="J4" s="315"/>
    </row>
    <row r="5" spans="2:18" s="190" customFormat="1" ht="30" x14ac:dyDescent="0.3">
      <c r="B5" s="199" t="s">
        <v>29</v>
      </c>
      <c r="C5" s="200"/>
      <c r="D5" s="200"/>
      <c r="E5" s="200"/>
      <c r="F5" s="200"/>
      <c r="G5" s="200"/>
      <c r="H5" s="200"/>
      <c r="I5" s="200"/>
      <c r="J5" s="200"/>
    </row>
    <row r="6" spans="2:18" s="190" customFormat="1" ht="30" x14ac:dyDescent="0.3">
      <c r="B6" s="201" t="s">
        <v>30</v>
      </c>
      <c r="C6" s="200"/>
      <c r="D6" s="200"/>
      <c r="E6" s="200"/>
      <c r="F6" s="200"/>
      <c r="G6" s="200"/>
      <c r="H6" s="200"/>
      <c r="I6" s="200"/>
      <c r="J6" s="200"/>
    </row>
    <row r="7" spans="2:18" s="190" customFormat="1" x14ac:dyDescent="0.3">
      <c r="B7" s="202" t="s">
        <v>74</v>
      </c>
      <c r="C7" s="200"/>
      <c r="D7" s="200"/>
      <c r="E7" s="200"/>
      <c r="F7" s="200"/>
      <c r="G7" s="200"/>
      <c r="H7" s="200"/>
      <c r="I7" s="200"/>
      <c r="J7" s="200"/>
    </row>
    <row r="8" spans="2:18" s="189" customFormat="1" ht="30" x14ac:dyDescent="0.3">
      <c r="B8" s="203" t="s">
        <v>75</v>
      </c>
      <c r="C8" s="203"/>
      <c r="D8" s="203"/>
      <c r="E8" s="203"/>
      <c r="F8" s="203"/>
      <c r="G8" s="203"/>
      <c r="H8" s="203"/>
      <c r="I8" s="203"/>
      <c r="J8" s="203"/>
    </row>
    <row r="9" spans="2:18" s="189" customFormat="1" ht="15" x14ac:dyDescent="0.3">
      <c r="B9" s="316" t="s">
        <v>76</v>
      </c>
      <c r="C9" s="316"/>
      <c r="D9" s="316"/>
      <c r="E9" s="316"/>
      <c r="F9" s="316"/>
      <c r="G9" s="316"/>
      <c r="H9" s="316"/>
      <c r="I9" s="316"/>
      <c r="J9" s="316"/>
    </row>
    <row r="10" spans="2:18" s="189" customFormat="1" ht="15" x14ac:dyDescent="0.35">
      <c r="B10" s="316" t="s">
        <v>77</v>
      </c>
      <c r="C10" s="316"/>
      <c r="D10" s="316"/>
      <c r="E10" s="316"/>
      <c r="F10" s="316"/>
      <c r="G10" s="316"/>
      <c r="H10" s="316"/>
      <c r="I10" s="316"/>
      <c r="J10" s="316"/>
      <c r="R10" s="204"/>
    </row>
    <row r="11" spans="2:18" s="189" customFormat="1" ht="15" x14ac:dyDescent="0.3">
      <c r="B11" s="316" t="s">
        <v>78</v>
      </c>
      <c r="C11" s="316"/>
      <c r="D11" s="316"/>
      <c r="E11" s="316"/>
      <c r="F11" s="316"/>
      <c r="G11" s="316"/>
      <c r="H11" s="316"/>
      <c r="I11" s="316"/>
      <c r="J11" s="316"/>
    </row>
    <row r="12" spans="2:18" s="189" customFormat="1" ht="15" x14ac:dyDescent="0.3">
      <c r="B12" s="316" t="s">
        <v>79</v>
      </c>
      <c r="C12" s="316"/>
      <c r="D12" s="316"/>
      <c r="E12" s="316"/>
      <c r="F12" s="316"/>
      <c r="G12" s="316"/>
      <c r="H12" s="316"/>
      <c r="I12" s="316"/>
      <c r="J12" s="316"/>
    </row>
    <row r="13" spans="2:18" s="189" customFormat="1" ht="15" x14ac:dyDescent="0.35">
      <c r="B13" s="317" t="s">
        <v>80</v>
      </c>
      <c r="C13" s="317"/>
      <c r="D13" s="317"/>
      <c r="E13" s="317"/>
      <c r="F13" s="317"/>
      <c r="G13" s="317"/>
      <c r="H13" s="317"/>
      <c r="I13" s="317"/>
      <c r="J13" s="317"/>
    </row>
    <row r="14" spans="2:18" s="189" customFormat="1" ht="15" x14ac:dyDescent="0.3">
      <c r="B14" s="205"/>
      <c r="D14" s="206"/>
      <c r="F14" s="206"/>
      <c r="G14" s="198"/>
      <c r="H14" s="206"/>
    </row>
    <row r="15" spans="2:18" s="189" customFormat="1" ht="15" x14ac:dyDescent="0.3">
      <c r="B15" s="207" t="s">
        <v>81</v>
      </c>
      <c r="D15" s="207" t="s">
        <v>82</v>
      </c>
      <c r="F15" s="207" t="s">
        <v>83</v>
      </c>
      <c r="G15" s="208"/>
      <c r="H15" s="207" t="s">
        <v>84</v>
      </c>
      <c r="J15" s="209" t="s">
        <v>85</v>
      </c>
    </row>
    <row r="16" spans="2:18" s="191" customFormat="1" ht="18.600000000000001" x14ac:dyDescent="0.3">
      <c r="B16" s="210"/>
      <c r="D16" s="210"/>
      <c r="F16" s="210"/>
      <c r="G16" s="211"/>
      <c r="H16" s="210"/>
      <c r="J16" s="212"/>
    </row>
    <row r="17" spans="2:10" s="191" customFormat="1" ht="18.600000000000001" x14ac:dyDescent="0.3">
      <c r="B17" s="213" t="s">
        <v>86</v>
      </c>
      <c r="C17" s="189"/>
      <c r="D17" s="214"/>
      <c r="E17" s="215"/>
      <c r="F17" s="216"/>
      <c r="G17" s="217"/>
      <c r="H17" s="214"/>
      <c r="I17" s="189"/>
      <c r="J17" s="218"/>
    </row>
    <row r="18" spans="2:10" s="191" customFormat="1" ht="30" x14ac:dyDescent="0.3">
      <c r="B18" s="219" t="s">
        <v>87</v>
      </c>
      <c r="C18" s="189"/>
      <c r="D18" s="214"/>
      <c r="E18" s="215"/>
      <c r="F18" s="309" t="s">
        <v>2036</v>
      </c>
      <c r="G18" s="220"/>
      <c r="H18" s="221"/>
      <c r="I18" s="189"/>
      <c r="J18" s="311"/>
    </row>
    <row r="19" spans="2:10" s="191" customFormat="1" ht="18.600000000000001" x14ac:dyDescent="0.3">
      <c r="B19" s="223" t="s">
        <v>88</v>
      </c>
      <c r="C19" s="224"/>
      <c r="D19" s="225"/>
      <c r="E19" s="189"/>
      <c r="F19" s="310"/>
      <c r="G19" s="220"/>
      <c r="H19" s="221"/>
      <c r="I19" s="189"/>
      <c r="J19" s="311"/>
    </row>
    <row r="20" spans="2:10" s="191" customFormat="1" ht="18.600000000000001" x14ac:dyDescent="0.3">
      <c r="B20" s="226" t="s">
        <v>679</v>
      </c>
      <c r="C20" s="189"/>
      <c r="D20" s="227">
        <v>180.55</v>
      </c>
      <c r="E20" s="189"/>
      <c r="F20" s="228" t="s">
        <v>1400</v>
      </c>
      <c r="G20" s="220"/>
      <c r="H20" s="221"/>
      <c r="I20" s="189"/>
      <c r="J20" s="312" t="s">
        <v>1967</v>
      </c>
    </row>
    <row r="21" spans="2:10" s="191" customFormat="1" ht="18.600000000000001" x14ac:dyDescent="0.3">
      <c r="B21" s="226" t="s">
        <v>191</v>
      </c>
      <c r="C21" s="189"/>
      <c r="D21" s="227">
        <v>180.55</v>
      </c>
      <c r="E21" s="189"/>
      <c r="F21" s="228" t="s">
        <v>1400</v>
      </c>
      <c r="G21" s="220"/>
      <c r="H21" s="221"/>
      <c r="I21" s="189"/>
      <c r="J21" s="313"/>
    </row>
    <row r="22" spans="2:10" s="191" customFormat="1" ht="18.600000000000001" x14ac:dyDescent="0.3">
      <c r="B22" s="229" t="s">
        <v>1887</v>
      </c>
      <c r="C22" s="189"/>
      <c r="D22" s="227">
        <v>7.1</v>
      </c>
      <c r="E22" s="189"/>
      <c r="F22" s="228" t="s">
        <v>1400</v>
      </c>
      <c r="G22" s="220"/>
      <c r="H22" s="221"/>
      <c r="I22" s="189"/>
      <c r="J22" s="313"/>
    </row>
    <row r="23" spans="2:10" s="191" customFormat="1" ht="18.600000000000001" x14ac:dyDescent="0.3">
      <c r="B23" s="230" t="s">
        <v>1888</v>
      </c>
      <c r="C23" s="189"/>
      <c r="D23" s="231">
        <v>352</v>
      </c>
      <c r="E23" s="189"/>
      <c r="F23" s="228" t="s">
        <v>1889</v>
      </c>
      <c r="G23" s="220"/>
      <c r="H23" s="221"/>
      <c r="I23" s="189"/>
      <c r="J23" s="314"/>
    </row>
    <row r="24" spans="2:10" s="191" customFormat="1" ht="18.600000000000001" x14ac:dyDescent="0.3">
      <c r="B24" s="232"/>
      <c r="D24" s="210"/>
      <c r="F24" s="233"/>
      <c r="G24" s="211"/>
      <c r="H24" s="210"/>
      <c r="J24" s="212"/>
    </row>
    <row r="25" spans="2:10" s="189" customFormat="1" ht="30" x14ac:dyDescent="0.3">
      <c r="B25" s="234" t="s">
        <v>90</v>
      </c>
      <c r="D25" s="214"/>
      <c r="F25" s="235"/>
      <c r="G25" s="217"/>
      <c r="H25" s="236"/>
      <c r="J25" s="216"/>
    </row>
    <row r="26" spans="2:10" s="189" customFormat="1" ht="15" x14ac:dyDescent="0.3">
      <c r="B26" s="237" t="s">
        <v>91</v>
      </c>
      <c r="D26" s="214"/>
      <c r="F26" s="235"/>
      <c r="G26" s="217"/>
      <c r="H26" s="235"/>
      <c r="J26" s="238"/>
    </row>
    <row r="27" spans="2:10" s="189" customFormat="1" ht="75" x14ac:dyDescent="0.3">
      <c r="B27" s="219" t="s">
        <v>92</v>
      </c>
      <c r="D27" s="214"/>
      <c r="E27" s="215"/>
      <c r="F27" s="239" t="s">
        <v>2037</v>
      </c>
      <c r="G27" s="238"/>
      <c r="H27" s="215"/>
      <c r="J27" s="281" t="s">
        <v>2038</v>
      </c>
    </row>
    <row r="28" spans="2:10" s="189" customFormat="1" ht="150" x14ac:dyDescent="0.3">
      <c r="B28" s="219" t="s">
        <v>93</v>
      </c>
      <c r="D28" s="214"/>
      <c r="E28" s="215"/>
      <c r="F28" s="240" t="s">
        <v>2037</v>
      </c>
      <c r="G28" s="241"/>
      <c r="H28" s="242"/>
      <c r="J28" s="281" t="s">
        <v>2039</v>
      </c>
    </row>
    <row r="29" spans="2:10" s="189" customFormat="1" ht="30" x14ac:dyDescent="0.3">
      <c r="B29" s="229" t="s">
        <v>323</v>
      </c>
      <c r="D29" s="243">
        <v>89160</v>
      </c>
      <c r="F29" s="244" t="s">
        <v>99</v>
      </c>
      <c r="G29" s="238"/>
      <c r="H29" s="289" t="s">
        <v>1890</v>
      </c>
      <c r="J29" s="286"/>
    </row>
    <row r="30" spans="2:10" s="189" customFormat="1" ht="15" x14ac:dyDescent="0.3">
      <c r="B30" s="247" t="s">
        <v>1891</v>
      </c>
      <c r="D30" s="248"/>
      <c r="F30" s="244"/>
      <c r="G30" s="238"/>
      <c r="H30" s="245"/>
      <c r="J30" s="246"/>
    </row>
    <row r="31" spans="2:10" s="189" customFormat="1" ht="15" x14ac:dyDescent="0.3">
      <c r="B31" s="229" t="s">
        <v>1892</v>
      </c>
      <c r="D31" s="248">
        <v>15570.48</v>
      </c>
      <c r="F31" s="244" t="s">
        <v>99</v>
      </c>
      <c r="G31" s="238"/>
      <c r="H31" s="245" t="s">
        <v>1893</v>
      </c>
      <c r="J31" s="246"/>
    </row>
    <row r="32" spans="2:10" s="189" customFormat="1" ht="15" x14ac:dyDescent="0.3">
      <c r="B32" s="247" t="s">
        <v>1894</v>
      </c>
      <c r="D32" s="248">
        <v>430482037</v>
      </c>
      <c r="F32" s="244" t="s">
        <v>1156</v>
      </c>
      <c r="G32" s="238"/>
      <c r="H32" s="245"/>
      <c r="J32" s="245" t="s">
        <v>1895</v>
      </c>
    </row>
    <row r="33" spans="2:10" s="189" customFormat="1" ht="30" x14ac:dyDescent="0.3">
      <c r="B33" s="229" t="s">
        <v>1896</v>
      </c>
      <c r="D33" s="249">
        <v>4269519</v>
      </c>
      <c r="F33" s="244" t="s">
        <v>99</v>
      </c>
      <c r="G33" s="238"/>
      <c r="H33" s="245" t="s">
        <v>1897</v>
      </c>
      <c r="J33" s="246"/>
    </row>
    <row r="34" spans="2:10" s="189" customFormat="1" ht="75" x14ac:dyDescent="0.3">
      <c r="B34" s="247" t="s">
        <v>1898</v>
      </c>
      <c r="D34" s="248">
        <v>415887382050.66998</v>
      </c>
      <c r="F34" s="244" t="s">
        <v>1156</v>
      </c>
      <c r="G34" s="238"/>
      <c r="H34" s="245"/>
      <c r="J34" s="246" t="s">
        <v>1899</v>
      </c>
    </row>
    <row r="35" spans="2:10" s="189" customFormat="1" ht="30" x14ac:dyDescent="0.3">
      <c r="B35" s="229" t="s">
        <v>471</v>
      </c>
      <c r="D35" s="249">
        <v>138593</v>
      </c>
      <c r="F35" s="244" t="s">
        <v>99</v>
      </c>
      <c r="G35" s="238"/>
      <c r="H35" s="245" t="s">
        <v>1900</v>
      </c>
      <c r="J35" s="246"/>
    </row>
    <row r="36" spans="2:10" s="189" customFormat="1" ht="15" x14ac:dyDescent="0.3">
      <c r="B36" s="247" t="s">
        <v>1901</v>
      </c>
      <c r="D36" s="248">
        <v>1772604470</v>
      </c>
      <c r="F36" s="244" t="s">
        <v>1156</v>
      </c>
      <c r="G36" s="238"/>
      <c r="H36" s="245"/>
      <c r="J36" s="246" t="s">
        <v>1902</v>
      </c>
    </row>
    <row r="37" spans="2:10" s="189" customFormat="1" ht="15" x14ac:dyDescent="0.3">
      <c r="B37" s="229" t="s">
        <v>688</v>
      </c>
      <c r="D37" s="249">
        <v>3387</v>
      </c>
      <c r="F37" s="228" t="s">
        <v>1400</v>
      </c>
      <c r="G37" s="238"/>
      <c r="H37" s="245" t="s">
        <v>1903</v>
      </c>
      <c r="J37" s="246"/>
    </row>
    <row r="38" spans="2:10" s="189" customFormat="1" ht="45" x14ac:dyDescent="0.3">
      <c r="B38" s="247" t="s">
        <v>1904</v>
      </c>
      <c r="D38" s="248">
        <v>105705544441.827</v>
      </c>
      <c r="F38" s="244" t="s">
        <v>97</v>
      </c>
      <c r="G38" s="238"/>
      <c r="H38" s="245"/>
      <c r="J38" s="246" t="s">
        <v>1905</v>
      </c>
    </row>
    <row r="39" spans="2:10" s="189" customFormat="1" ht="30" x14ac:dyDescent="0.3">
      <c r="B39" s="229" t="s">
        <v>336</v>
      </c>
      <c r="D39" s="248">
        <v>58964.4</v>
      </c>
      <c r="F39" s="244" t="s">
        <v>99</v>
      </c>
      <c r="G39" s="238"/>
      <c r="H39" s="245" t="s">
        <v>1906</v>
      </c>
      <c r="J39" s="246"/>
    </row>
    <row r="40" spans="2:10" s="189" customFormat="1" ht="15" x14ac:dyDescent="0.3">
      <c r="B40" s="247" t="s">
        <v>1907</v>
      </c>
      <c r="D40" s="248">
        <v>95825479192.740005</v>
      </c>
      <c r="F40" s="244" t="s">
        <v>1156</v>
      </c>
      <c r="G40" s="238"/>
      <c r="H40" s="245"/>
      <c r="J40" s="246" t="s">
        <v>1908</v>
      </c>
    </row>
    <row r="41" spans="2:10" s="189" customFormat="1" ht="15" x14ac:dyDescent="0.3">
      <c r="B41" s="229" t="s">
        <v>536</v>
      </c>
      <c r="D41" s="248">
        <v>3666.66</v>
      </c>
      <c r="F41" s="244" t="s">
        <v>99</v>
      </c>
      <c r="G41" s="238"/>
      <c r="H41" s="245" t="s">
        <v>1893</v>
      </c>
      <c r="J41" s="246"/>
    </row>
    <row r="42" spans="2:10" s="189" customFormat="1" ht="15" x14ac:dyDescent="0.3">
      <c r="B42" s="247" t="s">
        <v>1909</v>
      </c>
      <c r="D42" s="248">
        <v>1707389255.6600001</v>
      </c>
      <c r="F42" s="244" t="s">
        <v>1156</v>
      </c>
      <c r="G42" s="238"/>
      <c r="H42" s="245"/>
      <c r="J42" s="246" t="s">
        <v>1910</v>
      </c>
    </row>
    <row r="43" spans="2:10" s="189" customFormat="1" ht="30" x14ac:dyDescent="0.3">
      <c r="B43" s="229" t="s">
        <v>775</v>
      </c>
      <c r="D43" s="249">
        <v>621634</v>
      </c>
      <c r="F43" s="244" t="s">
        <v>99</v>
      </c>
      <c r="G43" s="238"/>
      <c r="H43" s="245" t="s">
        <v>1911</v>
      </c>
      <c r="J43" s="246"/>
    </row>
    <row r="44" spans="2:10" s="189" customFormat="1" ht="15" x14ac:dyDescent="0.3">
      <c r="B44" s="247" t="s">
        <v>1912</v>
      </c>
      <c r="D44" s="248">
        <v>415847466299.46002</v>
      </c>
      <c r="F44" s="244" t="s">
        <v>1156</v>
      </c>
      <c r="G44" s="238"/>
      <c r="H44" s="245"/>
      <c r="J44" s="246" t="s">
        <v>1913</v>
      </c>
    </row>
    <row r="45" spans="2:10" s="189" customFormat="1" ht="30" x14ac:dyDescent="0.3">
      <c r="B45" s="229" t="s">
        <v>1914</v>
      </c>
      <c r="D45" s="248">
        <v>6747.81</v>
      </c>
      <c r="F45" s="244" t="s">
        <v>99</v>
      </c>
      <c r="G45" s="238"/>
      <c r="H45" s="245" t="s">
        <v>1915</v>
      </c>
      <c r="J45" s="246"/>
    </row>
    <row r="46" spans="2:10" s="189" customFormat="1" ht="15" x14ac:dyDescent="0.3">
      <c r="B46" s="247" t="s">
        <v>1916</v>
      </c>
      <c r="D46" s="248">
        <v>3713563127.8800001</v>
      </c>
      <c r="F46" s="244" t="s">
        <v>1156</v>
      </c>
      <c r="G46" s="238"/>
      <c r="H46" s="245"/>
      <c r="J46" s="246" t="s">
        <v>1913</v>
      </c>
    </row>
    <row r="47" spans="2:10" s="189" customFormat="1" ht="30" x14ac:dyDescent="0.3">
      <c r="B47" s="229" t="s">
        <v>1896</v>
      </c>
      <c r="D47" s="249">
        <v>7488497</v>
      </c>
      <c r="F47" s="244" t="s">
        <v>99</v>
      </c>
      <c r="G47" s="238"/>
      <c r="H47" s="245" t="s">
        <v>1917</v>
      </c>
      <c r="J47" s="246"/>
    </row>
    <row r="48" spans="2:10" s="189" customFormat="1" ht="45" x14ac:dyDescent="0.3">
      <c r="B48" s="247" t="s">
        <v>1918</v>
      </c>
      <c r="D48" s="248">
        <v>410773811890.78003</v>
      </c>
      <c r="F48" s="244" t="s">
        <v>1156</v>
      </c>
      <c r="G48" s="238"/>
      <c r="H48" s="245"/>
      <c r="J48" s="246" t="s">
        <v>1919</v>
      </c>
    </row>
    <row r="49" spans="2:12" s="189" customFormat="1" ht="30" x14ac:dyDescent="0.3">
      <c r="B49" s="229" t="s">
        <v>739</v>
      </c>
      <c r="D49" s="249">
        <v>238088</v>
      </c>
      <c r="F49" s="244" t="s">
        <v>99</v>
      </c>
      <c r="G49" s="238"/>
      <c r="H49" s="245" t="s">
        <v>1920</v>
      </c>
      <c r="J49" s="246"/>
    </row>
    <row r="50" spans="2:12" s="189" customFormat="1" ht="15" x14ac:dyDescent="0.3">
      <c r="B50" s="247" t="s">
        <v>1921</v>
      </c>
      <c r="D50" s="248"/>
      <c r="F50" s="244" t="s">
        <v>1156</v>
      </c>
      <c r="G50" s="238"/>
      <c r="H50" s="245"/>
      <c r="J50" s="246" t="s">
        <v>1922</v>
      </c>
    </row>
    <row r="51" spans="2:12" s="189" customFormat="1" ht="45" x14ac:dyDescent="0.3">
      <c r="B51" s="229" t="s">
        <v>1923</v>
      </c>
      <c r="D51" s="249">
        <v>30018</v>
      </c>
      <c r="F51" s="244" t="s">
        <v>99</v>
      </c>
      <c r="G51" s="238"/>
      <c r="H51" s="245" t="s">
        <v>1924</v>
      </c>
      <c r="J51" s="246"/>
    </row>
    <row r="52" spans="2:12" s="189" customFormat="1" ht="15" x14ac:dyDescent="0.3">
      <c r="B52" s="247" t="s">
        <v>1925</v>
      </c>
      <c r="D52" s="248">
        <v>2260752538.1399999</v>
      </c>
      <c r="F52" s="244" t="s">
        <v>1156</v>
      </c>
      <c r="G52" s="238"/>
      <c r="H52" s="245"/>
      <c r="J52" s="246" t="s">
        <v>1913</v>
      </c>
    </row>
    <row r="53" spans="2:12" s="189" customFormat="1" ht="15" x14ac:dyDescent="0.3">
      <c r="B53" s="229" t="s">
        <v>680</v>
      </c>
      <c r="D53" s="249">
        <v>36085</v>
      </c>
      <c r="F53" s="228" t="s">
        <v>1400</v>
      </c>
      <c r="G53" s="238"/>
      <c r="H53" s="245" t="s">
        <v>1926</v>
      </c>
      <c r="J53" s="246"/>
    </row>
    <row r="54" spans="2:12" s="189" customFormat="1" ht="75" x14ac:dyDescent="0.3">
      <c r="B54" s="247" t="s">
        <v>1927</v>
      </c>
      <c r="D54" s="248">
        <v>1766246964330.25</v>
      </c>
      <c r="F54" s="244" t="s">
        <v>97</v>
      </c>
      <c r="G54" s="238"/>
      <c r="H54" s="245"/>
      <c r="J54" s="246" t="s">
        <v>1928</v>
      </c>
    </row>
    <row r="55" spans="2:12" s="189" customFormat="1" ht="30" x14ac:dyDescent="0.3">
      <c r="B55" s="229" t="s">
        <v>508</v>
      </c>
      <c r="D55" s="248">
        <v>30093.48</v>
      </c>
      <c r="F55" s="244" t="s">
        <v>99</v>
      </c>
      <c r="G55" s="238"/>
      <c r="H55" s="245" t="s">
        <v>1911</v>
      </c>
      <c r="J55" s="246"/>
    </row>
    <row r="56" spans="2:12" s="189" customFormat="1" ht="15" x14ac:dyDescent="0.3">
      <c r="B56" s="247" t="s">
        <v>1929</v>
      </c>
      <c r="D56" s="248">
        <v>1254742786</v>
      </c>
      <c r="F56" s="244" t="s">
        <v>1156</v>
      </c>
      <c r="G56" s="238"/>
      <c r="H56" s="245"/>
      <c r="J56" s="246" t="s">
        <v>1910</v>
      </c>
    </row>
    <row r="57" spans="2:12" s="189" customFormat="1" ht="30" x14ac:dyDescent="0.3">
      <c r="B57" s="229" t="s">
        <v>1930</v>
      </c>
      <c r="D57" s="249">
        <v>33304</v>
      </c>
      <c r="F57" s="244" t="s">
        <v>99</v>
      </c>
      <c r="G57" s="238"/>
      <c r="H57" s="245" t="s">
        <v>1911</v>
      </c>
      <c r="J57" s="246"/>
    </row>
    <row r="58" spans="2:12" s="189" customFormat="1" ht="15" x14ac:dyDescent="0.3">
      <c r="B58" s="250" t="s">
        <v>1931</v>
      </c>
      <c r="D58" s="251">
        <v>57541788626.400002</v>
      </c>
      <c r="F58" s="244" t="s">
        <v>1156</v>
      </c>
      <c r="G58" s="252"/>
      <c r="H58" s="253"/>
      <c r="J58" s="254" t="s">
        <v>1913</v>
      </c>
    </row>
    <row r="59" spans="2:12" s="189" customFormat="1" ht="15" x14ac:dyDescent="0.3">
      <c r="B59" s="205"/>
      <c r="D59" s="206"/>
      <c r="F59" s="206"/>
      <c r="G59" s="198"/>
      <c r="H59" s="206"/>
    </row>
    <row r="60" spans="2:12" s="189" customFormat="1" ht="15" x14ac:dyDescent="0.3">
      <c r="B60" s="213" t="s">
        <v>104</v>
      </c>
      <c r="D60" s="214"/>
      <c r="F60" s="255"/>
      <c r="G60" s="217"/>
      <c r="H60" s="214"/>
      <c r="J60" s="218"/>
    </row>
    <row r="61" spans="2:12" s="189" customFormat="1" ht="90" x14ac:dyDescent="0.3">
      <c r="B61" s="219" t="s">
        <v>105</v>
      </c>
      <c r="D61" s="214"/>
      <c r="F61" s="240" t="s">
        <v>2040</v>
      </c>
      <c r="G61" s="256"/>
      <c r="H61" s="257"/>
      <c r="J61" s="246" t="s">
        <v>2042</v>
      </c>
    </row>
    <row r="62" spans="2:12" s="189" customFormat="1" ht="15" x14ac:dyDescent="0.3">
      <c r="B62" s="219" t="s">
        <v>106</v>
      </c>
      <c r="D62" s="214"/>
      <c r="F62" s="240" t="s">
        <v>2041</v>
      </c>
      <c r="G62" s="256"/>
      <c r="H62" s="215"/>
      <c r="J62" s="246" t="s">
        <v>2043</v>
      </c>
    </row>
    <row r="63" spans="2:12" s="189" customFormat="1" ht="15" x14ac:dyDescent="0.3">
      <c r="B63" s="226" t="s">
        <v>680</v>
      </c>
      <c r="D63" s="258">
        <v>35799005</v>
      </c>
      <c r="F63" s="288" t="s">
        <v>2051</v>
      </c>
      <c r="G63" s="238"/>
      <c r="H63" s="222" t="s">
        <v>2052</v>
      </c>
      <c r="J63" s="222"/>
      <c r="L63" s="287"/>
    </row>
    <row r="64" spans="2:12" s="189" customFormat="1" ht="30" x14ac:dyDescent="0.3">
      <c r="B64" s="247" t="s">
        <v>2045</v>
      </c>
      <c r="D64" s="259">
        <v>3643000434877</v>
      </c>
      <c r="F64" s="227" t="s">
        <v>1156</v>
      </c>
      <c r="G64" s="238"/>
      <c r="H64" s="222"/>
      <c r="J64" s="286" t="s">
        <v>2053</v>
      </c>
      <c r="K64" s="282"/>
      <c r="L64" s="283"/>
    </row>
    <row r="65" spans="2:12" s="189" customFormat="1" ht="15" x14ac:dyDescent="0.3">
      <c r="B65" s="226" t="s">
        <v>775</v>
      </c>
      <c r="D65" s="260">
        <v>613215068.16999996</v>
      </c>
      <c r="F65" s="288" t="s">
        <v>2051</v>
      </c>
      <c r="G65" s="238"/>
      <c r="H65" s="222" t="s">
        <v>2052</v>
      </c>
      <c r="J65" s="222"/>
      <c r="L65" s="287"/>
    </row>
    <row r="66" spans="2:12" s="189" customFormat="1" ht="15" x14ac:dyDescent="0.3">
      <c r="B66" s="247" t="s">
        <v>2046</v>
      </c>
      <c r="D66" s="259">
        <v>761729217097</v>
      </c>
      <c r="F66" s="227" t="s">
        <v>1156</v>
      </c>
      <c r="G66" s="238"/>
      <c r="H66" s="222"/>
      <c r="J66" s="246" t="s">
        <v>2043</v>
      </c>
      <c r="K66" s="284"/>
      <c r="L66" s="285"/>
    </row>
    <row r="67" spans="2:12" s="189" customFormat="1" ht="15" x14ac:dyDescent="0.3">
      <c r="B67" s="229" t="s">
        <v>98</v>
      </c>
      <c r="D67" s="259">
        <v>2038.9</v>
      </c>
      <c r="F67" s="288" t="s">
        <v>2051</v>
      </c>
      <c r="G67" s="238"/>
      <c r="H67" s="222" t="s">
        <v>2052</v>
      </c>
      <c r="J67" s="222"/>
    </row>
    <row r="68" spans="2:12" s="189" customFormat="1" ht="30" x14ac:dyDescent="0.3">
      <c r="B68" s="247" t="s">
        <v>2047</v>
      </c>
      <c r="D68" s="259">
        <v>550761615770</v>
      </c>
      <c r="F68" s="227" t="s">
        <v>1156</v>
      </c>
      <c r="G68" s="238"/>
      <c r="H68" s="222"/>
      <c r="J68" s="246" t="s">
        <v>2043</v>
      </c>
    </row>
    <row r="69" spans="2:12" s="189" customFormat="1" ht="15" x14ac:dyDescent="0.3">
      <c r="B69" s="229" t="s">
        <v>688</v>
      </c>
      <c r="D69" s="260">
        <v>3461001</v>
      </c>
      <c r="F69" s="288" t="s">
        <v>2051</v>
      </c>
      <c r="G69" s="238"/>
      <c r="H69" s="222" t="s">
        <v>2052</v>
      </c>
      <c r="J69" s="222"/>
    </row>
    <row r="70" spans="2:12" s="189" customFormat="1" ht="30" x14ac:dyDescent="0.3">
      <c r="B70" s="247" t="s">
        <v>2048</v>
      </c>
      <c r="D70" s="259">
        <v>493831751042</v>
      </c>
      <c r="F70" s="227" t="s">
        <v>1156</v>
      </c>
      <c r="G70" s="238"/>
      <c r="H70" s="222"/>
      <c r="J70" s="246" t="s">
        <v>2054</v>
      </c>
    </row>
    <row r="71" spans="2:12" s="189" customFormat="1" ht="30" x14ac:dyDescent="0.3">
      <c r="B71" s="229" t="s">
        <v>1914</v>
      </c>
      <c r="D71" s="259">
        <v>22437272.870000001</v>
      </c>
      <c r="F71" s="288" t="s">
        <v>2051</v>
      </c>
      <c r="G71" s="238"/>
      <c r="H71" s="246" t="s">
        <v>2052</v>
      </c>
      <c r="J71" s="222"/>
    </row>
    <row r="72" spans="2:12" s="189" customFormat="1" ht="30" x14ac:dyDescent="0.3">
      <c r="B72" s="247" t="s">
        <v>2049</v>
      </c>
      <c r="D72" s="259">
        <v>257347481358</v>
      </c>
      <c r="F72" s="227" t="s">
        <v>1156</v>
      </c>
      <c r="G72" s="238"/>
      <c r="H72" s="222"/>
      <c r="J72" s="246" t="s">
        <v>2043</v>
      </c>
    </row>
    <row r="73" spans="2:12" s="189" customFormat="1" ht="15" x14ac:dyDescent="0.3">
      <c r="B73" s="229" t="s">
        <v>1896</v>
      </c>
      <c r="D73" s="260">
        <v>342773712.97000003</v>
      </c>
      <c r="F73" s="288" t="s">
        <v>2051</v>
      </c>
      <c r="G73" s="238"/>
      <c r="H73" s="246" t="s">
        <v>2052</v>
      </c>
      <c r="J73" s="222"/>
    </row>
    <row r="74" spans="2:12" s="189" customFormat="1" ht="30" x14ac:dyDescent="0.3">
      <c r="B74" s="250" t="s">
        <v>2050</v>
      </c>
      <c r="D74" s="261">
        <v>951409265437</v>
      </c>
      <c r="F74" s="231" t="s">
        <v>1156</v>
      </c>
      <c r="G74" s="238"/>
      <c r="H74" s="262"/>
      <c r="J74" s="254" t="s">
        <v>2055</v>
      </c>
    </row>
    <row r="75" spans="2:12" s="189" customFormat="1" ht="15" x14ac:dyDescent="0.3">
      <c r="B75" s="205"/>
      <c r="D75" s="206"/>
      <c r="F75" s="206"/>
      <c r="G75" s="220"/>
      <c r="H75" s="221"/>
    </row>
    <row r="76" spans="2:12" s="189" customFormat="1" ht="15" x14ac:dyDescent="0.3">
      <c r="B76" s="213" t="s">
        <v>107</v>
      </c>
      <c r="D76" s="220"/>
      <c r="F76" s="263"/>
      <c r="G76" s="264"/>
      <c r="H76" s="264"/>
      <c r="J76" s="218"/>
    </row>
    <row r="77" spans="2:12" s="189" customFormat="1" ht="210" x14ac:dyDescent="0.3">
      <c r="B77" s="265" t="s">
        <v>108</v>
      </c>
      <c r="D77" s="240" t="s">
        <v>1932</v>
      </c>
      <c r="F77" s="113" t="s">
        <v>2028</v>
      </c>
      <c r="G77" s="220"/>
      <c r="H77" s="221"/>
      <c r="J77" s="246" t="s">
        <v>2029</v>
      </c>
    </row>
    <row r="78" spans="2:12" s="189" customFormat="1" ht="75" x14ac:dyDescent="0.3">
      <c r="B78" s="266" t="s">
        <v>109</v>
      </c>
      <c r="D78" s="267">
        <v>1061.2</v>
      </c>
      <c r="F78" s="244" t="s">
        <v>1156</v>
      </c>
      <c r="G78" s="220"/>
      <c r="H78" s="221"/>
      <c r="J78" s="246" t="s">
        <v>2030</v>
      </c>
    </row>
    <row r="79" spans="2:12" s="189" customFormat="1" ht="15" x14ac:dyDescent="0.3">
      <c r="B79" s="219" t="s">
        <v>110</v>
      </c>
      <c r="D79" s="244" t="s">
        <v>89</v>
      </c>
      <c r="F79" s="244" t="s">
        <v>1156</v>
      </c>
      <c r="G79" s="220"/>
      <c r="H79" s="221"/>
      <c r="J79" s="222" t="s">
        <v>2026</v>
      </c>
    </row>
    <row r="80" spans="2:12" s="189" customFormat="1" ht="15" x14ac:dyDescent="0.3">
      <c r="B80" s="219" t="s">
        <v>111</v>
      </c>
      <c r="D80" s="244" t="s">
        <v>89</v>
      </c>
      <c r="F80" s="244" t="s">
        <v>1156</v>
      </c>
      <c r="G80" s="220"/>
      <c r="H80" s="221"/>
      <c r="J80" s="222" t="s">
        <v>2026</v>
      </c>
    </row>
    <row r="81" spans="2:10" s="189" customFormat="1" ht="45" x14ac:dyDescent="0.3">
      <c r="B81" s="268" t="s">
        <v>112</v>
      </c>
      <c r="D81" s="267">
        <v>70297.2</v>
      </c>
      <c r="F81" s="244" t="s">
        <v>1156</v>
      </c>
      <c r="G81" s="220"/>
      <c r="H81" s="221"/>
      <c r="J81" s="246" t="s">
        <v>2031</v>
      </c>
    </row>
    <row r="82" spans="2:10" s="189" customFormat="1" ht="105" x14ac:dyDescent="0.3">
      <c r="B82" s="268" t="s">
        <v>113</v>
      </c>
      <c r="D82" s="280">
        <v>320.34518195037998</v>
      </c>
      <c r="F82" s="244" t="s">
        <v>1156</v>
      </c>
      <c r="G82" s="220"/>
      <c r="H82" s="221"/>
      <c r="J82" s="246" t="s">
        <v>2032</v>
      </c>
    </row>
    <row r="83" spans="2:10" s="189" customFormat="1" ht="15" x14ac:dyDescent="0.3">
      <c r="B83" s="268" t="s">
        <v>114</v>
      </c>
      <c r="D83" s="248">
        <v>5494.1</v>
      </c>
      <c r="F83" s="244" t="s">
        <v>1156</v>
      </c>
      <c r="G83" s="220"/>
      <c r="H83" s="221"/>
      <c r="J83" s="246" t="s">
        <v>2033</v>
      </c>
    </row>
    <row r="84" spans="2:10" s="189" customFormat="1" ht="30" x14ac:dyDescent="0.3">
      <c r="B84" s="268" t="s">
        <v>115</v>
      </c>
      <c r="D84" s="269">
        <v>6658.07</v>
      </c>
      <c r="F84" s="244" t="s">
        <v>1156</v>
      </c>
      <c r="G84" s="220"/>
      <c r="H84" s="221"/>
      <c r="J84" s="246" t="s">
        <v>2034</v>
      </c>
    </row>
    <row r="85" spans="2:10" s="189" customFormat="1" ht="30" x14ac:dyDescent="0.3">
      <c r="B85" s="268" t="s">
        <v>116</v>
      </c>
      <c r="D85" s="248">
        <v>14146.96</v>
      </c>
      <c r="F85" s="244" t="s">
        <v>1156</v>
      </c>
      <c r="G85" s="220"/>
      <c r="H85" s="221"/>
      <c r="J85" s="246" t="s">
        <v>2035</v>
      </c>
    </row>
    <row r="86" spans="2:10" s="189" customFormat="1" ht="15" x14ac:dyDescent="0.3">
      <c r="B86" s="268" t="s">
        <v>117</v>
      </c>
      <c r="D86" s="244">
        <v>2303</v>
      </c>
      <c r="F86" s="244" t="s">
        <v>118</v>
      </c>
      <c r="G86" s="220"/>
      <c r="H86" s="221"/>
      <c r="J86" s="222" t="s">
        <v>2027</v>
      </c>
    </row>
    <row r="87" spans="2:10" s="189" customFormat="1" ht="15" x14ac:dyDescent="0.3">
      <c r="B87" s="268" t="s">
        <v>119</v>
      </c>
      <c r="D87" s="244">
        <v>254</v>
      </c>
      <c r="F87" s="244" t="s">
        <v>118</v>
      </c>
      <c r="G87" s="220"/>
      <c r="H87" s="221"/>
      <c r="J87" s="222" t="s">
        <v>2027</v>
      </c>
    </row>
    <row r="88" spans="2:10" s="189" customFormat="1" ht="15" x14ac:dyDescent="0.3">
      <c r="B88" s="268" t="s">
        <v>120</v>
      </c>
      <c r="D88" s="244">
        <v>2557</v>
      </c>
      <c r="F88" s="244" t="s">
        <v>118</v>
      </c>
      <c r="G88" s="220"/>
      <c r="H88" s="221"/>
      <c r="J88" s="222" t="s">
        <v>2027</v>
      </c>
    </row>
    <row r="89" spans="2:10" s="189" customFormat="1" ht="15" x14ac:dyDescent="0.3">
      <c r="B89" s="268" t="s">
        <v>121</v>
      </c>
      <c r="D89" s="244">
        <v>731693</v>
      </c>
      <c r="F89" s="244" t="s">
        <v>118</v>
      </c>
      <c r="G89" s="220"/>
      <c r="H89" s="221"/>
      <c r="J89" s="222" t="s">
        <v>2027</v>
      </c>
    </row>
    <row r="90" spans="2:10" s="189" customFormat="1" ht="15" x14ac:dyDescent="0.3">
      <c r="B90" s="268" t="s">
        <v>122</v>
      </c>
      <c r="D90" s="244" t="s">
        <v>89</v>
      </c>
      <c r="F90" s="244" t="s">
        <v>97</v>
      </c>
      <c r="G90" s="220"/>
      <c r="H90" s="221"/>
      <c r="J90" s="222" t="s">
        <v>2026</v>
      </c>
    </row>
    <row r="91" spans="2:10" s="189" customFormat="1" ht="15" x14ac:dyDescent="0.3">
      <c r="B91" s="270" t="s">
        <v>123</v>
      </c>
      <c r="D91" s="271" t="s">
        <v>89</v>
      </c>
      <c r="F91" s="271" t="s">
        <v>97</v>
      </c>
      <c r="G91" s="220"/>
      <c r="H91" s="221"/>
      <c r="J91" s="222" t="s">
        <v>2026</v>
      </c>
    </row>
    <row r="92" spans="2:10" s="189" customFormat="1" ht="15" x14ac:dyDescent="0.3">
      <c r="B92" s="272"/>
      <c r="D92" s="221"/>
      <c r="F92" s="272"/>
      <c r="G92" s="264"/>
      <c r="H92" s="272"/>
    </row>
    <row r="93" spans="2:10" s="189" customFormat="1" ht="16.2" x14ac:dyDescent="0.3">
      <c r="B93" s="273" t="s">
        <v>124</v>
      </c>
      <c r="D93" s="221"/>
      <c r="F93" s="272"/>
      <c r="G93" s="264"/>
      <c r="H93" s="272"/>
    </row>
    <row r="94" spans="2:10" s="189" customFormat="1" ht="15" x14ac:dyDescent="0.3">
      <c r="G94" s="274"/>
    </row>
    <row r="95" spans="2:10" ht="16.2" x14ac:dyDescent="0.3"/>
    <row r="96" spans="2:10" ht="16.2" x14ac:dyDescent="0.3"/>
    <row r="97" ht="16.2" x14ac:dyDescent="0.3"/>
    <row r="98" ht="16.2" x14ac:dyDescent="0.3"/>
    <row r="100" ht="16.2" x14ac:dyDescent="0.3"/>
    <row r="101" ht="16.2" x14ac:dyDescent="0.3"/>
    <row r="102" ht="16.2" x14ac:dyDescent="0.3"/>
    <row r="103" ht="16.2" x14ac:dyDescent="0.3"/>
    <row r="104" ht="16.2" x14ac:dyDescent="0.3"/>
    <row r="105" ht="16.2" x14ac:dyDescent="0.3"/>
    <row r="106" ht="16.2" x14ac:dyDescent="0.3"/>
    <row r="107" ht="16.2" x14ac:dyDescent="0.3"/>
    <row r="108" ht="16.2" x14ac:dyDescent="0.3"/>
    <row r="109" ht="16.2" x14ac:dyDescent="0.3"/>
    <row r="110" ht="16.2" x14ac:dyDescent="0.3"/>
    <row r="111" ht="16.2" x14ac:dyDescent="0.3"/>
    <row r="112" ht="16.2" x14ac:dyDescent="0.3"/>
    <row r="113" ht="16.2" x14ac:dyDescent="0.3"/>
    <row r="114" ht="16.2" x14ac:dyDescent="0.3"/>
    <row r="115" ht="16.2" x14ac:dyDescent="0.3"/>
    <row r="116" ht="16.2" x14ac:dyDescent="0.3"/>
  </sheetData>
  <mergeCells count="9">
    <mergeCell ref="F18:F19"/>
    <mergeCell ref="J18:J19"/>
    <mergeCell ref="J20:J23"/>
    <mergeCell ref="B4:J4"/>
    <mergeCell ref="B9:J9"/>
    <mergeCell ref="B10:J10"/>
    <mergeCell ref="B11:J11"/>
    <mergeCell ref="B12:J12"/>
    <mergeCell ref="B13:J13"/>
  </mergeCells>
  <dataValidations count="19">
    <dataValidation type="textLength" allowBlank="1" showInputMessage="1" showErrorMessage="1" sqref="J20 H25 G27:H58 F37 J25:J58 F73 F63 J76:J91 F20:F23 F53 G61:H75 F65 F67 F69 F71 J60:J74" xr:uid="{52EC847F-F5A7-4577-A4B8-317B67C2D497}">
      <formula1>0</formula1>
      <formula2>350</formula2>
    </dataValidation>
    <dataValidation showInputMessage="1" showErrorMessage="1" sqref="B25:B26" xr:uid="{F8DF8FF7-9CC5-4346-A5DF-96C72428A975}"/>
    <dataValidation type="whole" showInputMessage="1" showErrorMessage="1" sqref="D59:D62 F59:H60 J59 B64 B66 B38 I25:I92 B70 B40 B36 F92:H92 C76:C91 B92:D92 J92 F25:G26 B75:C75 J75 K20:K23 E20:E23 B24:K24 C20:C23 H26 G20:I23 G75:H91 F75:F76 C57:C74 A59:B62 C25:C43 D25:D34 B27:B28 A46:C46 A48:C48 A50:C50 A52:C52 A44:C44 A57:A58 A45 A47 A49 A51 A53 B30 C45 C47 C49 C51 C53 B58 A54:C54 A55 C55 A56:C56 B34 B32 B42 D75:D76 E25:E92 A25:A43" xr:uid="{9E71F8DF-85A1-4EBA-B5B0-A9FC2DC2B57C}">
      <formula1>999999</formula1>
      <formula2>99999999</formula2>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Emploi masculin" prompt="L’emploi correspond au nombre absolu d’hommes employés dans le secteur._x000a__x000a_Veuillez ne saisir que des nombres dans cette cellule. Si d’autres informations sont requises, veuillez les inclure dans la section des commentaires." sqref="D86" xr:uid="{63E4462C-12FF-4651-AA2C-D5C8F1E07E52}">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Emploi féminin" prompt="L’emploi correspond au nombre absolu de femmes employées dans le secteur._x000a__x000a_Veuillez ne saisir que des nombres dans cette cellule. Si d’autres informations sont requises, veuillez les inclure dans la section des commentaires." sqref="D87" xr:uid="{7D261537-42EF-47A0-BB3F-8127AA79B8A2}">
      <formula1>2</formula1>
    </dataValidation>
    <dataValidation type="decimal" errorStyle="warning" operator="greaterThan" allowBlank="1" showInputMessage="1" showErrorMessage="1" errorTitle="Détection d’une valeur non numérique" error="Ne saisissez que des nombres dans cette cellule. _x000a__x000a_Si des informations supplémentaires sont nécessaires, veuillez les inclure dans les colonnes appropriées à droite." promptTitle="Emploi dans les industries extractives" sqref="F86:F89" xr:uid="{CC9DB576-CADD-4A41-897B-3CAB2E7B9C0C}">
      <formula1>0</formula1>
    </dataValidation>
    <dataValidation type="whole" allowBlank="1" showInputMessage="1" showErrorMessage="1" errorTitle="Veuillez ne pas modifier ces cellules" error="Veuillez ne pas modifier ces cellules" sqref="B81:B91 B76:B78" xr:uid="{64E05424-BA22-4DB8-B695-7B23A5151BB1}">
      <formula1>4</formula1>
      <formula2>5</formula2>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Investissement" prompt="Veuillez saisir le total des investissements dans l’économie pour l’année fiscale concernée, en dollars US courants ou en devise locale._x000a__x000a_Cela pourrait par exemple correspondre à la formation totale de capital dans l’économie." sqref="D91" xr:uid="{17B95B58-182E-47CE-9556-B18695C246EB}">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Investissements – secteur extractif" prompt="Veuillez saisir le total des investissements dans le secteur extractif pour l’année fiscale concernée, en dollars US courants ou en devise locale._x000a__x000a_Cela pourrait par exemple correspondre à la formation totale de capital dans le secteur extractif." sqref="D90" xr:uid="{B0E59D04-97F9-4075-B0D7-2A73735B9973}">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Emploi total" prompt="L’emploi correspond au nombre absolu représentant l’emploi formel total._x000a__x000a_Veuillez ne saisir que des nombres dans cette cellule. Si d’autres informations sont requises, veuillez les inclure dans la section des commentaires." sqref="D89" xr:uid="{D1535E4B-E1D4-4237-864F-B08DC8688F10}">
      <formula1>2</formula1>
    </dataValidation>
    <dataValidation type="decimal" errorStyle="warning" operator="greaterThan" allowBlank="1" showInputMessage="1" showErrorMessage="1" errorTitle="Détection d’une valeur non numérique" error="Ne saisissez que des nombres dans cette cellule. _x000a__x000a_Si des informations supplémentaires sont nécessaires, veuillez les inclure dans les colonnes appropriées à droite." promptTitle="Emploi dans les industries extractives" sqref="D88" xr:uid="{30C7A5EF-609B-4CCA-BF61-A412A7E612DF}">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Exportations – industries extractives" sqref="D84" xr:uid="{2FC36C60-FBA5-49B8-AC39-2617B1ECE26B}">
      <formula1>2</formula1>
    </dataValidation>
    <dataValidation type="decimal" errorStyle="warning" operator="greaterThan" allowBlank="1" showInputMessage="1" showErrorMessage="1" errorTitle="Détection d’une valeur non numérique" error="Ne saisissez que des nombres dans cette cellule. _x000a__x000a_Si des informations supplémentaires sont nécessaires, veuillez les inclure dans les colonnes appropriées à droite." promptTitle="Valeur ajoutée brute des industries extractives" sqref="D78:D80" xr:uid="{4B16CDB7-DF07-4F57-8D0F-F2B50667F7B2}">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Produit intérieur brut" prompt="Il s’agit du produit intérieur brut, en dollars US courants ou en devise locale._x000a__x000a_Veuillez ne saisir que des nombres dans cette cellule. Si d’autres informations sont requises, veuillez les inclure dans la section des commentaires." sqref="D81" xr:uid="{5858A985-B3AB-43F6-B9F5-2FA8349EABCE}">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Recettes gouvernementales – extractives" sqref="D82" xr:uid="{5ABF9B5F-7022-4F9A-8E2E-28971D9B410A}">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Recettes gouvernementales totales" sqref="D83" xr:uid="{E7EC8F7E-0C53-4FCA-81A4-8AE04300BD12}">
      <formula1>2</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Exportations totales" sqref="D85" xr:uid="{963962AC-A5EE-433E-A66C-9DA8C105F218}">
      <formula1>2</formula1>
    </dataValidation>
    <dataValidation type="list" allowBlank="1" showInputMessage="1" showErrorMessage="1" errorTitle="Utilisation d’une unité non valide" error="Choisissez entre barils, sm3, tonnes, onces (oz) ou carats._x000a__x000a_Si les informations d’origine sont exprimées dans d’autres unités, veuillez convertir le nombre en unités standard et inclure les informations d’origine dans la section des commentaires." promptTitle="Veuillez préciser l’unité de mesure." prompt="Choisissez entre barils, sm3, tonnes, onces (oz) ou carats dans le menu déroulant." sqref="F47 F49 F45 F51 F55 F57 F29 F31 F33 F35 F39 F41 F43" xr:uid="{A519F08C-9976-4142-BCCF-B627FF6C6289}">
      <formula1>"&lt;Sélectionnez l’unité&gt;,Sm3,Sm3 ep,Barils,Tonnes,oz,carats,Scf"</formula1>
    </dataValidation>
    <dataValidation type="decimal" errorStyle="warning" operator="greaterThan" allowBlank="1" showInputMessage="1" showErrorMessage="1" errorTitle="Détection d’une valeur non numérique" error="Ne saisissez que des nombres dans cette cellule. Si des informations supplémentaires sont nécessaires, veuillez les inclure dans les colonnes appropriées à droite." promptTitle="Volumes/valeurs des matières premières" sqref="D35:D58 D63:D74 D20:D23" xr:uid="{B9A7D408-E0D0-477C-838F-6D604FC9B721}">
      <formula1>0</formula1>
    </dataValidation>
  </dataValidations>
  <hyperlinks>
    <hyperlink ref="B76" r:id="rId1" location="r6-3" display="EITI Requirement 6.3" xr:uid="{A6A2D1FB-5A63-48A7-96D4-4C363B62A88E}"/>
    <hyperlink ref="B78" r:id="rId2" xr:uid="{F81E675B-24F1-4082-BC7E-A4ADA768D945}"/>
    <hyperlink ref="B60" r:id="rId3" location="r3-3" display="EITI Requirement 3.3" xr:uid="{D728B4E1-3F8C-43E7-9E81-5116378775D3}"/>
    <hyperlink ref="B17" r:id="rId4" location="r3-1" display="EITI Requirement 3.1" xr:uid="{5ECFEFAC-7A47-4338-9B98-424FDCB0E7B0}"/>
    <hyperlink ref="B93" location="'3-Liste des entités et projets'!A1" display="Continue to 3_Entities and projects list" xr:uid="{23696325-677D-47D2-BA54-060C1115F048}"/>
  </hyperlinks>
  <pageMargins left="0.25" right="0.25" top="0.75" bottom="0.75" header="0.3" footer="0.3"/>
  <pageSetup paperSize="9" scale="69" fitToHeight="0" orientation="landscape" horizontalDpi="2400" verticalDpi="2400" r:id="rId5"/>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E7C14C-B11A-42F8-AAFF-1AF3AAB0F4EE}">
  <sheetPr codeName="Sheet4"/>
  <dimension ref="A1:T103"/>
  <sheetViews>
    <sheetView showGridLines="0" topLeftCell="A2" zoomScale="70" zoomScaleNormal="70" workbookViewId="0">
      <selection activeCell="A2" sqref="A2"/>
    </sheetView>
  </sheetViews>
  <sheetFormatPr defaultColWidth="4" defaultRowHeight="24" customHeight="1" x14ac:dyDescent="0.3"/>
  <cols>
    <col min="1" max="1" width="4" style="14"/>
    <col min="2" max="2" width="48.6640625" style="14" customWidth="1"/>
    <col min="3" max="3" width="32.44140625" style="14" customWidth="1"/>
    <col min="4" max="4" width="62.33203125" style="14" customWidth="1"/>
    <col min="5" max="5" width="23" style="14" customWidth="1"/>
    <col min="6" max="6" width="21.5546875" style="14" customWidth="1"/>
    <col min="7" max="7" width="34.5546875" style="14" customWidth="1"/>
    <col min="8" max="10" width="26.44140625" style="14" customWidth="1"/>
    <col min="11" max="11" width="19.6640625" style="14" customWidth="1"/>
    <col min="12" max="12" width="18.5546875" style="14" customWidth="1"/>
    <col min="13" max="13" width="30.5546875" style="14" customWidth="1"/>
    <col min="14" max="14" width="12.44140625" style="14" customWidth="1"/>
    <col min="15" max="15" width="24.33203125" style="14" bestFit="1" customWidth="1"/>
    <col min="16" max="16" width="17" style="14" customWidth="1"/>
    <col min="17" max="17" width="17.33203125" style="14" customWidth="1"/>
    <col min="18" max="28" width="4" style="14"/>
    <col min="29" max="29" width="12.33203125" style="14" bestFit="1" customWidth="1"/>
    <col min="30" max="16384" width="4" style="14"/>
  </cols>
  <sheetData>
    <row r="1" spans="1:17" ht="15" x14ac:dyDescent="0.3">
      <c r="A1" s="89"/>
      <c r="B1" s="89"/>
      <c r="C1" s="89"/>
      <c r="D1" s="89"/>
      <c r="E1" s="89"/>
      <c r="F1" s="89"/>
      <c r="G1" s="89"/>
      <c r="H1" s="89"/>
      <c r="I1" s="89"/>
      <c r="J1" s="89"/>
      <c r="K1" s="89"/>
      <c r="L1" s="89"/>
      <c r="M1" s="89"/>
      <c r="N1" s="89"/>
      <c r="O1" s="89"/>
      <c r="P1" s="89"/>
      <c r="Q1" s="89"/>
    </row>
    <row r="2" spans="1:17" x14ac:dyDescent="0.3">
      <c r="A2" s="89"/>
      <c r="B2" s="153" t="s">
        <v>125</v>
      </c>
      <c r="C2" s="136"/>
      <c r="D2" s="136"/>
      <c r="E2" s="136"/>
      <c r="F2" s="136"/>
      <c r="G2" s="136"/>
      <c r="H2" s="136"/>
      <c r="I2" s="136"/>
      <c r="J2" s="136"/>
      <c r="K2" s="157"/>
      <c r="L2" s="157"/>
      <c r="M2" s="157"/>
      <c r="N2" s="157"/>
      <c r="O2" s="157"/>
      <c r="P2" s="157"/>
      <c r="Q2" s="157"/>
    </row>
    <row r="3" spans="1:17" ht="21.6" x14ac:dyDescent="0.3">
      <c r="A3" s="89"/>
      <c r="B3" s="58" t="s">
        <v>126</v>
      </c>
      <c r="C3" s="139"/>
      <c r="D3" s="139"/>
      <c r="E3" s="139"/>
      <c r="F3" s="139"/>
      <c r="G3" s="139"/>
      <c r="H3" s="139"/>
      <c r="I3" s="139"/>
      <c r="J3" s="139"/>
      <c r="K3" s="89"/>
      <c r="L3" s="89"/>
      <c r="M3" s="89"/>
      <c r="N3" s="89"/>
      <c r="O3" s="89"/>
      <c r="P3" s="89"/>
      <c r="Q3" s="89"/>
    </row>
    <row r="4" spans="1:17" ht="10.5" customHeight="1" x14ac:dyDescent="0.3">
      <c r="A4" s="89"/>
      <c r="B4" s="140"/>
      <c r="C4" s="139"/>
      <c r="D4" s="139"/>
      <c r="E4" s="139"/>
      <c r="F4" s="139"/>
      <c r="G4" s="139"/>
      <c r="H4" s="139"/>
      <c r="I4" s="139"/>
      <c r="J4" s="139"/>
      <c r="K4" s="89"/>
      <c r="L4" s="89"/>
      <c r="M4" s="89"/>
      <c r="N4" s="89"/>
      <c r="O4" s="89"/>
      <c r="P4" s="89"/>
      <c r="Q4" s="89"/>
    </row>
    <row r="5" spans="1:17" ht="16.2" x14ac:dyDescent="0.3">
      <c r="A5" s="89"/>
      <c r="B5" s="304" t="s">
        <v>28</v>
      </c>
      <c r="C5" s="304"/>
      <c r="D5" s="304"/>
      <c r="E5" s="304"/>
      <c r="F5" s="304"/>
      <c r="G5" s="304"/>
      <c r="H5" s="304"/>
      <c r="I5" s="304"/>
      <c r="J5" s="304"/>
      <c r="K5" s="89"/>
      <c r="L5" s="89"/>
      <c r="M5" s="89"/>
      <c r="N5" s="89"/>
      <c r="O5" s="89"/>
      <c r="P5" s="89"/>
      <c r="Q5" s="89"/>
    </row>
    <row r="6" spans="1:17" ht="15.75" customHeight="1" x14ac:dyDescent="0.3">
      <c r="A6" s="89"/>
      <c r="B6" s="318" t="s">
        <v>127</v>
      </c>
      <c r="C6" s="318"/>
      <c r="D6" s="318"/>
      <c r="E6" s="318"/>
      <c r="F6" s="318"/>
      <c r="G6" s="318"/>
      <c r="H6" s="176"/>
      <c r="I6" s="176"/>
      <c r="J6" s="176"/>
      <c r="K6" s="89"/>
      <c r="L6" s="89"/>
      <c r="M6" s="89"/>
      <c r="N6" s="89"/>
      <c r="O6" s="89"/>
      <c r="P6" s="89"/>
      <c r="Q6" s="89"/>
    </row>
    <row r="7" spans="1:17" ht="15" x14ac:dyDescent="0.3">
      <c r="A7" s="89"/>
      <c r="B7" s="319" t="s">
        <v>128</v>
      </c>
      <c r="C7" s="319"/>
      <c r="D7" s="319"/>
      <c r="E7" s="319"/>
      <c r="F7" s="319"/>
      <c r="G7" s="144"/>
      <c r="H7" s="144"/>
      <c r="I7" s="144"/>
      <c r="J7" s="144"/>
      <c r="K7" s="89"/>
      <c r="L7" s="89"/>
      <c r="M7" s="89"/>
      <c r="N7" s="89"/>
      <c r="O7" s="89"/>
      <c r="P7" s="89"/>
      <c r="Q7" s="89"/>
    </row>
    <row r="8" spans="1:17" ht="15" x14ac:dyDescent="0.3">
      <c r="A8" s="89"/>
      <c r="B8" s="318" t="s">
        <v>129</v>
      </c>
      <c r="C8" s="318"/>
      <c r="D8" s="318"/>
      <c r="E8" s="318"/>
      <c r="F8" s="318"/>
      <c r="G8" s="318"/>
      <c r="H8" s="318"/>
      <c r="I8" s="318"/>
      <c r="J8" s="318"/>
      <c r="K8" s="89"/>
      <c r="L8" s="89"/>
      <c r="M8" s="89"/>
      <c r="N8" s="89"/>
      <c r="O8" s="89"/>
      <c r="P8" s="89"/>
      <c r="Q8" s="89"/>
    </row>
    <row r="9" spans="1:17" ht="15" x14ac:dyDescent="0.3">
      <c r="A9" s="89"/>
      <c r="B9" s="320" t="s">
        <v>130</v>
      </c>
      <c r="C9" s="320"/>
      <c r="D9" s="320"/>
      <c r="E9" s="320"/>
      <c r="F9" s="320"/>
      <c r="G9" s="320"/>
      <c r="H9" s="144"/>
      <c r="I9" s="144"/>
      <c r="J9" s="144"/>
      <c r="K9" s="89"/>
      <c r="L9" s="89"/>
      <c r="M9" s="89"/>
      <c r="N9" s="89"/>
      <c r="O9" s="89"/>
      <c r="P9" s="89"/>
      <c r="Q9" s="89"/>
    </row>
    <row r="10" spans="1:17" ht="15" x14ac:dyDescent="0.3">
      <c r="A10" s="89"/>
      <c r="B10" s="318" t="s">
        <v>131</v>
      </c>
      <c r="C10" s="318"/>
      <c r="D10" s="318"/>
      <c r="E10" s="318"/>
      <c r="F10" s="318"/>
      <c r="G10" s="318"/>
      <c r="H10" s="318"/>
      <c r="I10" s="318"/>
      <c r="J10" s="318"/>
      <c r="K10" s="89"/>
      <c r="L10" s="89"/>
      <c r="M10" s="89"/>
      <c r="N10" s="89"/>
      <c r="O10" s="89"/>
      <c r="P10" s="89"/>
      <c r="Q10" s="89"/>
    </row>
    <row r="11" spans="1:17" ht="15" x14ac:dyDescent="0.35">
      <c r="A11" s="89"/>
      <c r="B11" s="305" t="s">
        <v>32</v>
      </c>
      <c r="C11" s="305"/>
      <c r="D11" s="305"/>
      <c r="E11" s="305"/>
      <c r="F11" s="305"/>
      <c r="G11" s="305"/>
      <c r="H11" s="305"/>
      <c r="I11" s="305"/>
      <c r="J11" s="305"/>
      <c r="K11" s="89"/>
      <c r="L11" s="89"/>
      <c r="M11" s="89"/>
      <c r="N11" s="89"/>
      <c r="O11" s="89"/>
      <c r="P11" s="89"/>
      <c r="Q11" s="89"/>
    </row>
    <row r="12" spans="1:17" ht="15" x14ac:dyDescent="0.3">
      <c r="A12" s="89"/>
      <c r="B12" s="89"/>
      <c r="C12" s="89"/>
      <c r="D12" s="89"/>
      <c r="E12" s="89"/>
      <c r="F12" s="89"/>
      <c r="G12" s="89"/>
      <c r="H12" s="89"/>
      <c r="I12" s="89"/>
      <c r="J12" s="89"/>
      <c r="K12" s="89"/>
      <c r="L12" s="89"/>
      <c r="M12" s="89"/>
      <c r="N12" s="89"/>
      <c r="O12" s="89"/>
      <c r="P12" s="89"/>
      <c r="Q12" s="89"/>
    </row>
    <row r="13" spans="1:17" s="25" customFormat="1" ht="24.6" thickBot="1" x14ac:dyDescent="0.35">
      <c r="B13" s="138" t="s">
        <v>132</v>
      </c>
      <c r="C13" s="89"/>
      <c r="D13" s="109"/>
      <c r="E13" s="109"/>
      <c r="F13" s="109"/>
      <c r="G13" s="109"/>
      <c r="H13" s="109"/>
      <c r="I13" s="109"/>
      <c r="J13" s="109"/>
    </row>
    <row r="14" spans="1:17" s="25" customFormat="1" ht="19.2" thickBot="1" x14ac:dyDescent="0.35">
      <c r="B14" s="326" t="s">
        <v>133</v>
      </c>
      <c r="C14" s="327"/>
      <c r="D14" s="328"/>
      <c r="E14" s="110" t="s">
        <v>134</v>
      </c>
      <c r="F14" s="110"/>
      <c r="G14" s="111"/>
      <c r="H14" s="181"/>
      <c r="I14" s="109"/>
      <c r="J14" s="109"/>
    </row>
    <row r="15" spans="1:17" s="25" customFormat="1" ht="15" x14ac:dyDescent="0.3">
      <c r="B15" s="59" t="s">
        <v>135</v>
      </c>
      <c r="C15" s="59" t="s">
        <v>136</v>
      </c>
      <c r="D15" s="89" t="s">
        <v>137</v>
      </c>
      <c r="E15" s="89" t="s">
        <v>139</v>
      </c>
      <c r="F15" s="89" t="s">
        <v>140</v>
      </c>
      <c r="G15" s="89" t="s">
        <v>141</v>
      </c>
      <c r="H15" s="89" t="s">
        <v>138</v>
      </c>
      <c r="I15" s="60"/>
      <c r="J15" s="61"/>
    </row>
    <row r="16" spans="1:17" s="25" customFormat="1" ht="15" x14ac:dyDescent="0.3">
      <c r="B16" s="89" t="s">
        <v>1962</v>
      </c>
      <c r="C16" s="89" t="s">
        <v>143</v>
      </c>
      <c r="D16" s="89" t="s">
        <v>1993</v>
      </c>
      <c r="E16" s="89" t="s">
        <v>257</v>
      </c>
      <c r="F16" s="89" t="s">
        <v>257</v>
      </c>
      <c r="G16" s="89" t="s">
        <v>257</v>
      </c>
      <c r="H16" s="102">
        <f>SUMIF(Government_revenues_table[Entité de l’État émettrice],Government_agencies[[#This Row],[Nom complet de l’entité]],Government_revenues_table[Valeur des recettes])</f>
        <v>320152695638.56</v>
      </c>
      <c r="I16" s="61"/>
      <c r="J16" s="61"/>
    </row>
    <row r="17" spans="2:15" s="25" customFormat="1" ht="15" x14ac:dyDescent="0.3">
      <c r="B17" s="89" t="s">
        <v>1961</v>
      </c>
      <c r="C17" s="89" t="s">
        <v>143</v>
      </c>
      <c r="D17" s="89" t="s">
        <v>1993</v>
      </c>
      <c r="E17" s="89" t="s">
        <v>257</v>
      </c>
      <c r="F17" s="89" t="s">
        <v>257</v>
      </c>
      <c r="G17" s="89" t="s">
        <v>257</v>
      </c>
      <c r="H17" s="102">
        <f>SUMIF(Government_revenues_table[Entité de l’État émettrice],Government_agencies[[#This Row],[Nom complet de l’entité]],Government_revenues_table[Valeur des recettes])</f>
        <v>67544689485</v>
      </c>
      <c r="I17" s="61"/>
      <c r="J17" s="89"/>
      <c r="M17" s="60"/>
      <c r="N17" s="60"/>
      <c r="O17" s="60"/>
    </row>
    <row r="18" spans="2:15" s="25" customFormat="1" ht="15" x14ac:dyDescent="0.3">
      <c r="B18" s="89" t="s">
        <v>1959</v>
      </c>
      <c r="C18" s="89" t="s">
        <v>143</v>
      </c>
      <c r="D18" s="89" t="s">
        <v>1993</v>
      </c>
      <c r="E18" s="89" t="s">
        <v>257</v>
      </c>
      <c r="F18" s="89" t="s">
        <v>257</v>
      </c>
      <c r="G18" s="89" t="s">
        <v>257</v>
      </c>
      <c r="H18" s="102">
        <f>SUMIF(Government_revenues_table[Entité de l’État émettrice],Government_agencies[[#This Row],[Nom complet de l’entité]],Government_revenues_table[Valeur des recettes])</f>
        <v>5792778192</v>
      </c>
      <c r="I18" s="61"/>
      <c r="J18" s="89"/>
      <c r="M18" s="61"/>
      <c r="N18" s="61"/>
      <c r="O18" s="61"/>
    </row>
    <row r="19" spans="2:15" s="25" customFormat="1" ht="15" x14ac:dyDescent="0.3">
      <c r="B19" s="89" t="s">
        <v>1965</v>
      </c>
      <c r="C19" s="89" t="s">
        <v>143</v>
      </c>
      <c r="D19" s="89" t="s">
        <v>1993</v>
      </c>
      <c r="E19" s="89" t="s">
        <v>257</v>
      </c>
      <c r="F19" s="89" t="s">
        <v>257</v>
      </c>
      <c r="G19" s="89" t="s">
        <v>257</v>
      </c>
      <c r="H19" s="102">
        <f>SUMIF(Government_revenues_table[Entité de l’État émettrice],Government_agencies[[#This Row],[Nom complet de l’entité]],Government_revenues_table[Valeur des recettes])</f>
        <v>671077700.11000001</v>
      </c>
      <c r="M19" s="61"/>
      <c r="N19" s="61"/>
      <c r="O19" s="61"/>
    </row>
    <row r="20" spans="2:15" s="25" customFormat="1" ht="15" x14ac:dyDescent="0.3">
      <c r="B20" s="89" t="s">
        <v>1964</v>
      </c>
      <c r="C20" s="89" t="s">
        <v>143</v>
      </c>
      <c r="D20" s="89" t="s">
        <v>1993</v>
      </c>
      <c r="E20" s="89" t="s">
        <v>257</v>
      </c>
      <c r="F20" s="89" t="s">
        <v>257</v>
      </c>
      <c r="G20" s="89" t="s">
        <v>257</v>
      </c>
      <c r="H20" s="102">
        <f>SUMIF(Government_revenues_table[Entité de l’État émettrice],Government_agencies[[#This Row],[Nom complet de l’entité]],Government_revenues_table[Valeur des recettes])</f>
        <v>0</v>
      </c>
      <c r="M20" s="61"/>
      <c r="N20" s="61"/>
      <c r="O20" s="61"/>
    </row>
    <row r="21" spans="2:15" s="25" customFormat="1" ht="15" x14ac:dyDescent="0.3">
      <c r="B21" s="89" t="s">
        <v>1963</v>
      </c>
      <c r="C21" s="25" t="s">
        <v>143</v>
      </c>
      <c r="D21" s="89" t="s">
        <v>1993</v>
      </c>
      <c r="E21" s="89" t="s">
        <v>257</v>
      </c>
      <c r="F21" s="89" t="s">
        <v>257</v>
      </c>
      <c r="G21" s="89" t="s">
        <v>257</v>
      </c>
      <c r="H21" s="62">
        <f>SUMIF(Government_revenues_table[Entité de l’État émettrice],Government_agencies[[#This Row],[Nom complet de l’entité]],Government_revenues_table[Valeur des recettes])</f>
        <v>24325256696.143307</v>
      </c>
      <c r="M21" s="61"/>
      <c r="N21" s="61"/>
      <c r="O21" s="61"/>
    </row>
    <row r="22" spans="2:15" s="25" customFormat="1" ht="15" x14ac:dyDescent="0.3">
      <c r="B22" s="89" t="s">
        <v>1960</v>
      </c>
      <c r="C22" s="89" t="s">
        <v>143</v>
      </c>
      <c r="D22" s="89" t="s">
        <v>1993</v>
      </c>
      <c r="E22" s="89" t="s">
        <v>257</v>
      </c>
      <c r="F22" s="89" t="s">
        <v>257</v>
      </c>
      <c r="G22" s="89" t="s">
        <v>257</v>
      </c>
      <c r="H22" s="62">
        <f>SUMIF(Government_revenues_table[Entité de l’État émettrice],Government_agencies[[#This Row],[Nom complet de l’entité]],Government_revenues_table[Valeur des recettes])</f>
        <v>8417988572.0900021</v>
      </c>
      <c r="M22" s="61"/>
      <c r="N22" s="61"/>
      <c r="O22" s="61"/>
    </row>
    <row r="23" spans="2:15" s="25" customFormat="1" ht="15" x14ac:dyDescent="0.3">
      <c r="B23" s="89" t="s">
        <v>1966</v>
      </c>
      <c r="C23" s="25" t="s">
        <v>146</v>
      </c>
      <c r="D23" s="89" t="s">
        <v>1993</v>
      </c>
      <c r="E23" s="89" t="s">
        <v>257</v>
      </c>
      <c r="F23" s="89" t="s">
        <v>257</v>
      </c>
      <c r="G23" s="89" t="s">
        <v>257</v>
      </c>
      <c r="H23" s="62">
        <f>SUMIF(Government_revenues_table[Entité de l’État émettrice],Government_agencies[[#This Row],[Nom complet de l’entité]],Government_revenues_table[Valeur des recettes])</f>
        <v>7903459332.5699997</v>
      </c>
      <c r="M23" s="61"/>
      <c r="N23" s="61"/>
      <c r="O23" s="61"/>
    </row>
    <row r="24" spans="2:15" s="25" customFormat="1" ht="15" x14ac:dyDescent="0.3">
      <c r="B24" s="89" t="s">
        <v>2056</v>
      </c>
      <c r="C24" s="25" t="s">
        <v>210</v>
      </c>
      <c r="D24" s="89" t="s">
        <v>1993</v>
      </c>
      <c r="E24" s="89" t="s">
        <v>256</v>
      </c>
      <c r="F24" s="89" t="s">
        <v>257</v>
      </c>
      <c r="G24" s="89" t="s">
        <v>257</v>
      </c>
      <c r="H24" s="62">
        <f>SUMIF(Government_revenues_table[Entité de l’État émettrice],Government_agencies[[#This Row],[Nom complet de l’entité]],Government_revenues_table[Valeur des recettes])</f>
        <v>0</v>
      </c>
      <c r="M24" s="61"/>
      <c r="N24" s="61"/>
      <c r="O24" s="61"/>
    </row>
    <row r="25" spans="2:15" s="25" customFormat="1" ht="15" x14ac:dyDescent="0.3">
      <c r="B25" s="89" t="s">
        <v>2057</v>
      </c>
      <c r="C25" s="25" t="s">
        <v>146</v>
      </c>
      <c r="D25" s="89" t="s">
        <v>1993</v>
      </c>
      <c r="E25" s="89" t="s">
        <v>256</v>
      </c>
      <c r="F25" s="89" t="s">
        <v>257</v>
      </c>
      <c r="G25" s="89" t="s">
        <v>257</v>
      </c>
      <c r="H25" s="62">
        <f>SUMIF(Government_revenues_table[Entité de l’État émettrice],Government_agencies[[#This Row],[Nom complet de l’entité]],Government_revenues_table[Valeur des recettes])</f>
        <v>0</v>
      </c>
      <c r="M25" s="61"/>
      <c r="N25" s="61"/>
      <c r="O25" s="61"/>
    </row>
    <row r="26" spans="2:15" s="25" customFormat="1" ht="15" x14ac:dyDescent="0.3">
      <c r="B26" s="25" t="s">
        <v>147</v>
      </c>
      <c r="C26" s="89" t="s">
        <v>142</v>
      </c>
      <c r="D26" s="89"/>
      <c r="E26" s="89"/>
      <c r="F26" s="89"/>
      <c r="G26" s="89"/>
      <c r="H26" s="102"/>
    </row>
    <row r="27" spans="2:15" s="25" customFormat="1" ht="15" x14ac:dyDescent="0.3">
      <c r="C27" s="89"/>
      <c r="D27" s="62"/>
    </row>
    <row r="28" spans="2:15" s="25" customFormat="1" x14ac:dyDescent="0.3">
      <c r="B28" s="138" t="s">
        <v>1878</v>
      </c>
      <c r="C28" s="138"/>
      <c r="D28" s="138"/>
      <c r="E28" s="138"/>
      <c r="F28" s="138"/>
      <c r="G28" s="138"/>
      <c r="H28" s="138"/>
      <c r="I28" s="138"/>
      <c r="J28" s="138"/>
    </row>
    <row r="29" spans="2:15" s="25" customFormat="1" ht="16.5" customHeight="1" x14ac:dyDescent="0.3">
      <c r="B29" s="20" t="s">
        <v>148</v>
      </c>
      <c r="C29" s="138"/>
      <c r="D29" s="138"/>
      <c r="E29" s="138"/>
      <c r="F29" s="138"/>
      <c r="G29" s="138"/>
      <c r="H29" s="138"/>
      <c r="I29" s="138"/>
      <c r="J29" s="138"/>
    </row>
    <row r="30" spans="2:15" s="25" customFormat="1" ht="15" x14ac:dyDescent="0.3">
      <c r="B30" s="141" t="s">
        <v>149</v>
      </c>
      <c r="C30" s="142" t="s">
        <v>150</v>
      </c>
      <c r="D30" s="143" t="s">
        <v>151</v>
      </c>
      <c r="E30" s="60"/>
      <c r="F30"/>
    </row>
    <row r="31" spans="2:15" s="25" customFormat="1" ht="15" x14ac:dyDescent="0.3">
      <c r="B31" s="158" t="s">
        <v>152</v>
      </c>
      <c r="C31" s="159" t="s">
        <v>153</v>
      </c>
      <c r="D31" s="160" t="s">
        <v>154</v>
      </c>
      <c r="F31"/>
    </row>
    <row r="32" spans="2:15" s="25" customFormat="1" ht="15.6" thickBot="1" x14ac:dyDescent="0.35">
      <c r="B32" s="61"/>
      <c r="C32" s="61"/>
      <c r="D32" s="61"/>
      <c r="F32"/>
    </row>
    <row r="33" spans="2:15" s="25" customFormat="1" ht="19.2" thickBot="1" x14ac:dyDescent="0.4">
      <c r="B33" s="326" t="s">
        <v>133</v>
      </c>
      <c r="C33" s="327"/>
      <c r="D33" s="327"/>
      <c r="E33" s="327"/>
      <c r="F33" s="327"/>
      <c r="G33" s="328"/>
      <c r="I33" s="110" t="s">
        <v>134</v>
      </c>
      <c r="J33" s="110"/>
      <c r="K33" s="111"/>
      <c r="L33" s="111"/>
      <c r="M33" s="182"/>
    </row>
    <row r="34" spans="2:15" s="296" customFormat="1" ht="75" x14ac:dyDescent="0.35">
      <c r="B34" s="293" t="s">
        <v>155</v>
      </c>
      <c r="C34" s="294" t="s">
        <v>2025</v>
      </c>
      <c r="D34" s="293" t="s">
        <v>156</v>
      </c>
      <c r="E34" s="295" t="s">
        <v>157</v>
      </c>
      <c r="F34" s="295" t="s">
        <v>158</v>
      </c>
      <c r="G34" s="295" t="s">
        <v>159</v>
      </c>
      <c r="H34" s="295" t="s">
        <v>160</v>
      </c>
      <c r="I34" s="295" t="s">
        <v>161</v>
      </c>
      <c r="J34" s="295" t="s">
        <v>139</v>
      </c>
      <c r="K34" s="295" t="s">
        <v>162</v>
      </c>
      <c r="L34" s="295" t="s">
        <v>141</v>
      </c>
      <c r="M34" s="295" t="s">
        <v>2044</v>
      </c>
    </row>
    <row r="35" spans="2:15" s="25" customFormat="1" ht="15" x14ac:dyDescent="0.3">
      <c r="B35" s="89" t="s">
        <v>1981</v>
      </c>
      <c r="C35" s="89" t="s">
        <v>256</v>
      </c>
      <c r="D35" s="25" t="s">
        <v>327</v>
      </c>
      <c r="E35" s="89" t="s">
        <v>1994</v>
      </c>
      <c r="F35" s="89" t="s">
        <v>1868</v>
      </c>
      <c r="G35" s="89" t="s">
        <v>1995</v>
      </c>
      <c r="H35" s="279" t="s">
        <v>2016</v>
      </c>
      <c r="I35" s="63" t="s">
        <v>2021</v>
      </c>
      <c r="J35" s="63" t="s">
        <v>257</v>
      </c>
      <c r="K35" s="145" t="s">
        <v>257</v>
      </c>
      <c r="L35" s="63" t="s">
        <v>257</v>
      </c>
      <c r="M35" s="62">
        <f>SUMIF(Table10[Entreprise],Companies[[#This Row],[Nom complet de l’entreprise]],Table10[Valeur des recettes])</f>
        <v>267738260487.16833</v>
      </c>
      <c r="O35" s="292"/>
    </row>
    <row r="36" spans="2:15" s="25" customFormat="1" ht="15" x14ac:dyDescent="0.3">
      <c r="B36" s="89" t="s">
        <v>1982</v>
      </c>
      <c r="C36" s="89" t="s">
        <v>256</v>
      </c>
      <c r="D36" s="25" t="s">
        <v>327</v>
      </c>
      <c r="E36" s="89" t="s">
        <v>1996</v>
      </c>
      <c r="F36" s="89" t="s">
        <v>1868</v>
      </c>
      <c r="G36" s="25" t="s">
        <v>1997</v>
      </c>
      <c r="H36" s="63" t="s">
        <v>2016</v>
      </c>
      <c r="I36" s="63" t="s">
        <v>2021</v>
      </c>
      <c r="J36" s="63" t="s">
        <v>257</v>
      </c>
      <c r="K36" s="145" t="s">
        <v>257</v>
      </c>
      <c r="L36" s="63" t="s">
        <v>257</v>
      </c>
      <c r="M36" s="62">
        <f>SUMIF(Table10[Entreprise],Companies[[#This Row],[Nom complet de l’entreprise]],Table10[Valeur des recettes])</f>
        <v>64487765934.890007</v>
      </c>
      <c r="O36" s="292"/>
    </row>
    <row r="37" spans="2:15" s="25" customFormat="1" ht="15" x14ac:dyDescent="0.3">
      <c r="B37" s="25" t="s">
        <v>1983</v>
      </c>
      <c r="C37" s="89" t="s">
        <v>2058</v>
      </c>
      <c r="D37" s="25" t="s">
        <v>327</v>
      </c>
      <c r="E37" s="89" t="s">
        <v>1998</v>
      </c>
      <c r="F37" s="89" t="s">
        <v>1868</v>
      </c>
      <c r="G37" s="25" t="s">
        <v>1999</v>
      </c>
      <c r="H37" s="63" t="s">
        <v>2017</v>
      </c>
      <c r="I37" s="63" t="s">
        <v>2022</v>
      </c>
      <c r="J37" s="63" t="s">
        <v>257</v>
      </c>
      <c r="K37" s="145" t="s">
        <v>257</v>
      </c>
      <c r="L37" s="63" t="s">
        <v>257</v>
      </c>
      <c r="M37" s="62">
        <f>SUMIF(Table10[Entreprise],Companies[[#This Row],[Nom complet de l’entreprise]],Table10[Valeur des recettes])</f>
        <v>42755338369.693527</v>
      </c>
      <c r="O37" s="292"/>
    </row>
    <row r="38" spans="2:15" s="25" customFormat="1" ht="15" x14ac:dyDescent="0.3">
      <c r="B38" s="25" t="s">
        <v>1984</v>
      </c>
      <c r="C38" s="89" t="s">
        <v>256</v>
      </c>
      <c r="D38" s="25" t="s">
        <v>327</v>
      </c>
      <c r="E38" s="89" t="s">
        <v>2000</v>
      </c>
      <c r="F38" s="89" t="s">
        <v>1868</v>
      </c>
      <c r="G38" s="25" t="s">
        <v>2001</v>
      </c>
      <c r="H38" s="63"/>
      <c r="I38" s="63" t="s">
        <v>2022</v>
      </c>
      <c r="J38" s="63" t="s">
        <v>257</v>
      </c>
      <c r="K38" s="145" t="s">
        <v>257</v>
      </c>
      <c r="L38" s="63" t="s">
        <v>257</v>
      </c>
      <c r="M38" s="62">
        <f>SUMIF(Table10[Entreprise],Companies[[#This Row],[Nom complet de l’entreprise]],Table10[Valeur des recettes])</f>
        <v>37195630669.150002</v>
      </c>
      <c r="O38" s="292"/>
    </row>
    <row r="39" spans="2:15" s="25" customFormat="1" ht="15" x14ac:dyDescent="0.3">
      <c r="B39" s="25" t="s">
        <v>1985</v>
      </c>
      <c r="C39" s="89" t="s">
        <v>256</v>
      </c>
      <c r="D39" s="25" t="s">
        <v>327</v>
      </c>
      <c r="E39" s="89" t="s">
        <v>2002</v>
      </c>
      <c r="F39" s="89" t="s">
        <v>1868</v>
      </c>
      <c r="G39" s="25" t="s">
        <v>2003</v>
      </c>
      <c r="H39" s="63"/>
      <c r="I39" s="63" t="s">
        <v>2022</v>
      </c>
      <c r="J39" s="63" t="s">
        <v>257</v>
      </c>
      <c r="K39" s="145" t="s">
        <v>257</v>
      </c>
      <c r="L39" s="63" t="s">
        <v>257</v>
      </c>
      <c r="M39" s="62">
        <f>SUMIF(Table10[Entreprise],Companies[[#This Row],[Nom complet de l’entreprise]],Table10[Valeur des recettes])</f>
        <v>12678578744.279999</v>
      </c>
      <c r="O39" s="292"/>
    </row>
    <row r="40" spans="2:15" s="25" customFormat="1" ht="15" x14ac:dyDescent="0.3">
      <c r="B40" s="25" t="s">
        <v>1986</v>
      </c>
      <c r="C40" s="89" t="s">
        <v>256</v>
      </c>
      <c r="D40" s="25" t="s">
        <v>327</v>
      </c>
      <c r="E40" s="89" t="s">
        <v>2004</v>
      </c>
      <c r="F40" s="25" t="s">
        <v>1868</v>
      </c>
      <c r="G40" s="25" t="s">
        <v>2005</v>
      </c>
      <c r="H40" s="63"/>
      <c r="I40" s="63" t="s">
        <v>2023</v>
      </c>
      <c r="J40" s="63" t="s">
        <v>257</v>
      </c>
      <c r="K40" s="145" t="s">
        <v>257</v>
      </c>
      <c r="L40" s="63" t="s">
        <v>256</v>
      </c>
      <c r="M40" s="62">
        <f>SUMIF(Table10[Entreprise],Companies[[#This Row],[Nom complet de l’entreprise]],Table10[Valeur des recettes])</f>
        <v>6011703385.0100002</v>
      </c>
      <c r="O40" s="292"/>
    </row>
    <row r="41" spans="2:15" s="25" customFormat="1" ht="15" x14ac:dyDescent="0.3">
      <c r="B41" s="25" t="s">
        <v>1987</v>
      </c>
      <c r="C41" s="89" t="s">
        <v>256</v>
      </c>
      <c r="D41" s="25" t="s">
        <v>327</v>
      </c>
      <c r="E41" s="89" t="s">
        <v>2006</v>
      </c>
      <c r="F41" s="25" t="s">
        <v>1868</v>
      </c>
      <c r="G41" s="25" t="s">
        <v>2003</v>
      </c>
      <c r="H41" s="63" t="s">
        <v>2018</v>
      </c>
      <c r="I41" s="63" t="s">
        <v>2024</v>
      </c>
      <c r="J41" s="63" t="s">
        <v>257</v>
      </c>
      <c r="K41" s="145" t="s">
        <v>257</v>
      </c>
      <c r="L41" s="63" t="s">
        <v>256</v>
      </c>
      <c r="M41" s="62">
        <f>SUMIF(Table10[Entreprise],Companies[[#This Row],[Nom complet de l’entreprise]],Table10[Valeur des recettes])</f>
        <v>1048565546</v>
      </c>
      <c r="O41" s="292"/>
    </row>
    <row r="42" spans="2:15" s="25" customFormat="1" ht="15" x14ac:dyDescent="0.3">
      <c r="B42" s="25" t="s">
        <v>1988</v>
      </c>
      <c r="C42" s="89" t="s">
        <v>256</v>
      </c>
      <c r="D42" s="25" t="s">
        <v>327</v>
      </c>
      <c r="E42" s="89" t="s">
        <v>2007</v>
      </c>
      <c r="F42" s="25" t="s">
        <v>1868</v>
      </c>
      <c r="G42" s="25" t="s">
        <v>2008</v>
      </c>
      <c r="H42" s="63"/>
      <c r="I42" s="63" t="s">
        <v>2022</v>
      </c>
      <c r="J42" s="63" t="s">
        <v>257</v>
      </c>
      <c r="K42" s="145" t="s">
        <v>257</v>
      </c>
      <c r="L42" s="63" t="s">
        <v>256</v>
      </c>
      <c r="M42" s="62">
        <f>SUMIF(Table10[Entreprise],Companies[[#This Row],[Nom complet de l’entreprise]],Table10[Valeur des recettes])</f>
        <v>2585669355.5899997</v>
      </c>
      <c r="O42" s="292"/>
    </row>
    <row r="43" spans="2:15" s="25" customFormat="1" ht="15" x14ac:dyDescent="0.3">
      <c r="B43" s="25" t="s">
        <v>1989</v>
      </c>
      <c r="C43" s="89" t="s">
        <v>256</v>
      </c>
      <c r="D43" s="25" t="s">
        <v>327</v>
      </c>
      <c r="E43" s="89" t="s">
        <v>2009</v>
      </c>
      <c r="F43" s="25" t="s">
        <v>1868</v>
      </c>
      <c r="G43" s="25" t="s">
        <v>2010</v>
      </c>
      <c r="H43" s="63" t="s">
        <v>2019</v>
      </c>
      <c r="I43" s="63" t="s">
        <v>2022</v>
      </c>
      <c r="J43" s="63" t="s">
        <v>257</v>
      </c>
      <c r="K43" s="145" t="s">
        <v>257</v>
      </c>
      <c r="L43" s="63" t="s">
        <v>257</v>
      </c>
      <c r="M43" s="62">
        <f>SUMIF(Table10[Entreprise],Companies[[#This Row],[Nom complet de l’entreprise]],Table10[Valeur des recettes])</f>
        <v>1884049502.3200002</v>
      </c>
      <c r="O43" s="292"/>
    </row>
    <row r="44" spans="2:15" s="25" customFormat="1" ht="15" x14ac:dyDescent="0.3">
      <c r="B44" s="25" t="s">
        <v>1990</v>
      </c>
      <c r="C44" s="89" t="s">
        <v>256</v>
      </c>
      <c r="D44" s="25" t="s">
        <v>327</v>
      </c>
      <c r="E44" s="89" t="s">
        <v>2011</v>
      </c>
      <c r="F44" s="25" t="s">
        <v>1868</v>
      </c>
      <c r="G44" s="25" t="s">
        <v>2003</v>
      </c>
      <c r="H44" s="63"/>
      <c r="I44" s="63" t="s">
        <v>2023</v>
      </c>
      <c r="J44" s="63" t="s">
        <v>256</v>
      </c>
      <c r="K44" s="145" t="s">
        <v>257</v>
      </c>
      <c r="L44" s="63" t="s">
        <v>256</v>
      </c>
      <c r="M44" s="62">
        <f>SUMIF(Table10[Entreprise],Companies[[#This Row],[Nom complet de l’entreprise]],Table10[Valeur des recettes])</f>
        <v>1620867977</v>
      </c>
      <c r="O44" s="292"/>
    </row>
    <row r="45" spans="2:15" s="25" customFormat="1" ht="15" x14ac:dyDescent="0.3">
      <c r="B45" s="25" t="s">
        <v>1992</v>
      </c>
      <c r="C45" s="89" t="s">
        <v>256</v>
      </c>
      <c r="D45" s="25" t="s">
        <v>327</v>
      </c>
      <c r="E45" s="89" t="s">
        <v>2012</v>
      </c>
      <c r="F45" s="25" t="s">
        <v>1868</v>
      </c>
      <c r="G45" s="25" t="s">
        <v>2013</v>
      </c>
      <c r="H45" s="63"/>
      <c r="I45" s="63" t="s">
        <v>2024</v>
      </c>
      <c r="J45" s="63" t="s">
        <v>257</v>
      </c>
      <c r="K45" s="145" t="s">
        <v>257</v>
      </c>
      <c r="L45" s="63" t="s">
        <v>256</v>
      </c>
      <c r="M45" s="62">
        <f>SUMIF(Table10[Entreprise],Companies[[#This Row],[Nom complet de l’entreprise]],Table10[Valeur des recettes])</f>
        <v>1398750010</v>
      </c>
      <c r="O45" s="292"/>
    </row>
    <row r="46" spans="2:15" s="25" customFormat="1" ht="15" x14ac:dyDescent="0.3">
      <c r="B46" s="25" t="s">
        <v>1991</v>
      </c>
      <c r="C46" s="89" t="s">
        <v>256</v>
      </c>
      <c r="D46" s="25" t="s">
        <v>327</v>
      </c>
      <c r="E46" s="89" t="s">
        <v>2014</v>
      </c>
      <c r="F46" s="25" t="s">
        <v>48</v>
      </c>
      <c r="G46" s="25" t="s">
        <v>2015</v>
      </c>
      <c r="H46" s="63" t="s">
        <v>2020</v>
      </c>
      <c r="I46" s="63" t="s">
        <v>2023</v>
      </c>
      <c r="J46" s="63" t="s">
        <v>257</v>
      </c>
      <c r="K46" s="145" t="s">
        <v>257</v>
      </c>
      <c r="L46" s="63" t="s">
        <v>256</v>
      </c>
      <c r="M46" s="62">
        <f>SUMIF(Table10[Entreprise],Companies[[#This Row],[Nom complet de l’entreprise]],Table10[Valeur des recettes])</f>
        <v>1567313782.8200002</v>
      </c>
      <c r="O46" s="292"/>
    </row>
    <row r="47" spans="2:15" s="25" customFormat="1" ht="15" x14ac:dyDescent="0.3">
      <c r="B47" s="25" t="s">
        <v>147</v>
      </c>
      <c r="E47" s="89" t="s">
        <v>144</v>
      </c>
      <c r="H47" s="63"/>
      <c r="I47" s="63"/>
      <c r="J47" s="63"/>
      <c r="K47" s="145"/>
      <c r="L47" s="63"/>
      <c r="M47" s="63"/>
      <c r="O47" s="290"/>
    </row>
    <row r="48" spans="2:15" s="25" customFormat="1" ht="15.6" thickBot="1" x14ac:dyDescent="0.35">
      <c r="C48" s="89"/>
      <c r="F48" s="63"/>
      <c r="G48" s="63"/>
    </row>
    <row r="49" spans="2:20" s="25" customFormat="1" ht="24.6" thickBot="1" x14ac:dyDescent="0.35">
      <c r="B49" s="138" t="s">
        <v>167</v>
      </c>
      <c r="C49" s="138"/>
      <c r="D49" s="138"/>
      <c r="E49" s="138"/>
      <c r="F49" s="138"/>
      <c r="G49" s="138"/>
      <c r="H49" s="138"/>
      <c r="I49" s="138"/>
      <c r="J49" s="138"/>
      <c r="K49" s="138"/>
      <c r="M49" s="323" t="s">
        <v>168</v>
      </c>
      <c r="N49" s="324"/>
      <c r="O49" s="325"/>
      <c r="P49" s="321" t="s">
        <v>169</v>
      </c>
      <c r="Q49" s="322"/>
    </row>
    <row r="50" spans="2:20" s="150" customFormat="1" ht="45" x14ac:dyDescent="0.35">
      <c r="B50" s="148" t="s">
        <v>170</v>
      </c>
      <c r="C50" s="146" t="s">
        <v>171</v>
      </c>
      <c r="D50" s="147" t="s">
        <v>43</v>
      </c>
      <c r="E50" s="147" t="s">
        <v>172</v>
      </c>
      <c r="F50" s="151" t="s">
        <v>173</v>
      </c>
      <c r="G50" s="147" t="s">
        <v>174</v>
      </c>
      <c r="H50" s="149" t="s">
        <v>175</v>
      </c>
      <c r="I50" s="149" t="s">
        <v>176</v>
      </c>
      <c r="J50" s="149" t="s">
        <v>177</v>
      </c>
      <c r="K50" s="149" t="s">
        <v>178</v>
      </c>
      <c r="L50" s="149" t="s">
        <v>179</v>
      </c>
      <c r="M50" s="149" t="s">
        <v>180</v>
      </c>
      <c r="N50" s="149" t="s">
        <v>181</v>
      </c>
      <c r="O50" s="149" t="s">
        <v>182</v>
      </c>
      <c r="P50" s="149" t="s">
        <v>183</v>
      </c>
      <c r="Q50" s="149" t="s">
        <v>184</v>
      </c>
      <c r="R50" s="149"/>
    </row>
    <row r="51" spans="2:20" s="25" customFormat="1" ht="15" x14ac:dyDescent="0.35">
      <c r="B51" s="89"/>
      <c r="C51" s="96"/>
      <c r="D51" s="96"/>
      <c r="E51" s="96"/>
      <c r="F51" s="96"/>
      <c r="G51" s="96"/>
      <c r="H51" s="96"/>
    </row>
    <row r="52" spans="2:20" s="25" customFormat="1" ht="15" x14ac:dyDescent="0.35">
      <c r="B52" s="89"/>
      <c r="C52" s="96"/>
      <c r="D52" s="96"/>
      <c r="E52" s="96"/>
      <c r="F52" s="96"/>
      <c r="G52" s="96"/>
      <c r="H52" s="96"/>
    </row>
    <row r="53" spans="2:20" s="25" customFormat="1" ht="15" x14ac:dyDescent="0.35">
      <c r="B53" s="89"/>
      <c r="C53" s="96"/>
      <c r="D53" s="96"/>
      <c r="E53" s="96"/>
      <c r="F53" s="96"/>
      <c r="G53" s="96"/>
      <c r="H53" s="96"/>
    </row>
    <row r="54" spans="2:20" s="25" customFormat="1" ht="15" x14ac:dyDescent="0.35">
      <c r="B54" s="89"/>
      <c r="C54" s="96"/>
      <c r="D54" s="96"/>
      <c r="E54" s="96"/>
      <c r="F54" s="96"/>
      <c r="G54" s="96"/>
      <c r="H54" s="96"/>
    </row>
    <row r="55" spans="2:20" s="25" customFormat="1" ht="15" x14ac:dyDescent="0.35">
      <c r="B55" s="89"/>
      <c r="C55" s="96"/>
      <c r="D55" s="96"/>
      <c r="E55" s="96"/>
      <c r="F55" s="96"/>
      <c r="G55" s="96"/>
      <c r="H55" s="96"/>
    </row>
    <row r="56" spans="2:20" s="25" customFormat="1" ht="15" x14ac:dyDescent="0.35">
      <c r="B56" s="89"/>
      <c r="C56" s="96"/>
      <c r="D56" s="96"/>
      <c r="E56" s="96"/>
      <c r="F56" s="96"/>
      <c r="G56" s="96"/>
      <c r="H56" s="96"/>
    </row>
    <row r="57" spans="2:20" s="25" customFormat="1" ht="15" x14ac:dyDescent="0.35">
      <c r="B57" s="20"/>
      <c r="C57" s="96"/>
      <c r="D57" s="96"/>
      <c r="E57" s="96"/>
      <c r="F57" s="96"/>
      <c r="G57" s="96"/>
      <c r="H57" s="96"/>
    </row>
    <row r="58" spans="2:20" s="25" customFormat="1" ht="15" x14ac:dyDescent="0.35">
      <c r="B58" s="89"/>
      <c r="C58" s="96"/>
      <c r="D58" s="96"/>
      <c r="E58" s="96"/>
      <c r="F58" s="96"/>
      <c r="G58" s="96"/>
      <c r="H58" s="96"/>
    </row>
    <row r="59" spans="2:20" ht="15" x14ac:dyDescent="0.35">
      <c r="B59" s="89"/>
      <c r="C59" s="96"/>
      <c r="D59" s="96"/>
      <c r="E59" s="96"/>
      <c r="F59" s="96"/>
      <c r="G59" s="96"/>
      <c r="H59" s="96"/>
      <c r="I59" s="89"/>
      <c r="J59" s="25"/>
      <c r="K59" s="89"/>
      <c r="L59" s="25"/>
      <c r="M59" s="89"/>
      <c r="N59" s="89"/>
      <c r="O59" s="25"/>
      <c r="P59" s="25"/>
      <c r="Q59" s="25"/>
      <c r="R59" s="25"/>
    </row>
    <row r="60" spans="2:20" ht="15" x14ac:dyDescent="0.35">
      <c r="B60" s="89"/>
      <c r="C60" s="96"/>
      <c r="D60" s="96"/>
      <c r="E60" s="96"/>
      <c r="F60" s="96"/>
      <c r="G60" s="96"/>
      <c r="H60" s="96"/>
      <c r="I60" s="89"/>
      <c r="J60" s="25"/>
      <c r="K60" s="89"/>
      <c r="L60" s="25"/>
      <c r="M60" s="89"/>
      <c r="N60" s="89"/>
      <c r="O60" s="25"/>
      <c r="P60" s="25"/>
      <c r="Q60" s="25"/>
      <c r="R60" s="25"/>
    </row>
    <row r="61" spans="2:20" ht="15" x14ac:dyDescent="0.35">
      <c r="B61" s="89"/>
      <c r="C61" s="96"/>
      <c r="D61" s="96"/>
      <c r="E61" s="96"/>
      <c r="F61" s="96"/>
      <c r="G61" s="96"/>
      <c r="H61" s="96"/>
      <c r="I61" s="89"/>
      <c r="J61" s="25"/>
      <c r="K61" s="89"/>
      <c r="L61" s="25"/>
      <c r="M61" s="89"/>
      <c r="N61" s="89"/>
      <c r="O61" s="25"/>
      <c r="P61" s="25"/>
      <c r="Q61" s="25"/>
      <c r="R61" s="25"/>
      <c r="S61" s="89"/>
      <c r="T61" s="89"/>
    </row>
    <row r="62" spans="2:20" s="25" customFormat="1" ht="15" x14ac:dyDescent="0.35">
      <c r="B62" s="89"/>
      <c r="C62" s="96"/>
      <c r="D62" s="96"/>
      <c r="E62" s="96"/>
      <c r="F62" s="96"/>
      <c r="G62" s="96"/>
      <c r="H62" s="96"/>
    </row>
    <row r="63" spans="2:20" s="25" customFormat="1" ht="15" x14ac:dyDescent="0.35">
      <c r="B63" s="89"/>
      <c r="C63" s="96"/>
      <c r="D63" s="96"/>
      <c r="E63" s="96"/>
      <c r="F63" s="96"/>
      <c r="G63" s="96"/>
      <c r="H63" s="96"/>
    </row>
    <row r="64" spans="2:20" s="25" customFormat="1" ht="15" x14ac:dyDescent="0.35">
      <c r="B64" s="89"/>
      <c r="C64" s="96"/>
      <c r="D64" s="96"/>
      <c r="E64" s="96"/>
      <c r="F64" s="96"/>
      <c r="G64" s="96"/>
      <c r="H64" s="96"/>
    </row>
    <row r="65" spans="2:20" ht="15" x14ac:dyDescent="0.35">
      <c r="B65" s="89"/>
      <c r="C65" s="96"/>
      <c r="D65" s="96"/>
      <c r="E65" s="96"/>
      <c r="F65" s="96"/>
      <c r="G65" s="96"/>
      <c r="H65" s="96"/>
      <c r="I65" s="89"/>
      <c r="J65" s="25"/>
      <c r="K65" s="89"/>
      <c r="L65" s="25"/>
      <c r="M65" s="89"/>
      <c r="N65" s="89"/>
      <c r="O65" s="25"/>
      <c r="P65" s="25"/>
      <c r="Q65" s="25"/>
      <c r="R65" s="25"/>
      <c r="S65" s="89"/>
      <c r="T65" s="89"/>
    </row>
    <row r="66" spans="2:20" s="25" customFormat="1" ht="15" x14ac:dyDescent="0.35">
      <c r="B66" s="89"/>
      <c r="C66" s="96"/>
      <c r="D66" s="96"/>
      <c r="E66" s="96"/>
      <c r="F66" s="96"/>
      <c r="G66" s="96"/>
      <c r="H66" s="96"/>
    </row>
    <row r="67" spans="2:20" ht="15" x14ac:dyDescent="0.35">
      <c r="B67" s="25"/>
      <c r="C67" s="96"/>
      <c r="D67" s="96"/>
      <c r="E67" s="96"/>
      <c r="F67" s="96"/>
      <c r="G67" s="96"/>
      <c r="H67" s="96"/>
      <c r="I67" s="89"/>
      <c r="J67" s="25"/>
      <c r="K67" s="89"/>
      <c r="L67" s="25"/>
      <c r="M67" s="89"/>
      <c r="N67" s="89"/>
      <c r="O67" s="25"/>
      <c r="P67" s="25"/>
      <c r="Q67" s="25"/>
      <c r="R67" s="25"/>
      <c r="S67" s="89"/>
      <c r="T67" s="89"/>
    </row>
    <row r="68" spans="2:20" ht="15" x14ac:dyDescent="0.3">
      <c r="B68" s="89"/>
      <c r="C68" s="89"/>
      <c r="D68" s="89"/>
      <c r="E68" s="89"/>
      <c r="F68" s="89"/>
      <c r="G68" s="89"/>
      <c r="H68" s="89"/>
      <c r="I68" s="89"/>
      <c r="J68" s="89"/>
      <c r="K68" s="89"/>
      <c r="L68" s="89"/>
      <c r="M68" s="89"/>
      <c r="N68" s="89"/>
      <c r="O68" s="89"/>
      <c r="P68" s="89"/>
      <c r="Q68" s="89"/>
      <c r="R68" s="89"/>
      <c r="S68" s="89"/>
      <c r="T68" s="89"/>
    </row>
    <row r="69" spans="2:20" ht="15" x14ac:dyDescent="0.3">
      <c r="B69" s="152" t="s">
        <v>194</v>
      </c>
      <c r="C69" s="89"/>
      <c r="D69" s="89"/>
      <c r="E69" s="89"/>
      <c r="F69" s="89"/>
      <c r="G69" s="89"/>
      <c r="H69" s="89"/>
      <c r="I69" s="89"/>
      <c r="J69" s="89"/>
      <c r="K69" s="89"/>
      <c r="L69" s="89"/>
      <c r="M69" s="89"/>
      <c r="N69" s="89"/>
      <c r="O69" s="89"/>
      <c r="P69" s="89"/>
      <c r="Q69" s="89"/>
      <c r="R69" s="89"/>
      <c r="S69" s="89"/>
      <c r="T69" s="89"/>
    </row>
    <row r="70" spans="2:20" s="25" customFormat="1" ht="15" x14ac:dyDescent="0.3">
      <c r="B70" s="89"/>
      <c r="C70" s="89"/>
      <c r="D70" s="89"/>
      <c r="E70" s="89"/>
    </row>
    <row r="71" spans="2:20" ht="15" x14ac:dyDescent="0.3">
      <c r="B71" s="89"/>
      <c r="C71" s="89"/>
      <c r="D71" s="89"/>
      <c r="E71" s="89"/>
      <c r="F71" s="89"/>
      <c r="G71" s="89"/>
      <c r="H71" s="89"/>
      <c r="I71" s="89"/>
      <c r="J71" s="89"/>
      <c r="K71" s="89"/>
      <c r="L71" s="89"/>
      <c r="M71" s="89"/>
      <c r="N71" s="89"/>
      <c r="O71" s="89"/>
      <c r="P71" s="89"/>
      <c r="Q71" s="89"/>
      <c r="R71" s="89"/>
      <c r="S71" s="89"/>
      <c r="T71" s="89"/>
    </row>
    <row r="72" spans="2:20" ht="15" x14ac:dyDescent="0.3">
      <c r="B72" s="89"/>
      <c r="C72" s="89"/>
      <c r="D72" s="89"/>
      <c r="E72" s="89"/>
      <c r="F72" s="89"/>
      <c r="G72" s="89"/>
      <c r="H72" s="89"/>
      <c r="I72" s="89"/>
      <c r="J72" s="89"/>
      <c r="K72" s="89"/>
      <c r="L72" s="89"/>
      <c r="M72" s="89"/>
      <c r="N72" s="89"/>
      <c r="O72" s="89"/>
      <c r="P72" s="89"/>
      <c r="Q72" s="89"/>
      <c r="R72" s="89"/>
      <c r="S72" s="89"/>
      <c r="T72" s="89"/>
    </row>
    <row r="73" spans="2:20" ht="15" x14ac:dyDescent="0.3">
      <c r="B73" s="89"/>
      <c r="C73" s="89"/>
      <c r="D73" s="89"/>
      <c r="E73" s="89"/>
      <c r="F73" s="89"/>
      <c r="G73" s="89"/>
      <c r="H73" s="89"/>
      <c r="I73" s="89"/>
      <c r="J73" s="89"/>
      <c r="K73" s="89"/>
      <c r="L73" s="89"/>
      <c r="M73" s="89"/>
      <c r="N73" s="89"/>
      <c r="O73" s="89"/>
      <c r="P73" s="89"/>
      <c r="Q73" s="89"/>
      <c r="R73" s="89"/>
      <c r="S73" s="89"/>
      <c r="T73" s="89"/>
    </row>
    <row r="74" spans="2:20" ht="15" x14ac:dyDescent="0.3">
      <c r="B74" s="89"/>
      <c r="C74" s="89"/>
      <c r="D74" s="89"/>
      <c r="E74" s="89"/>
      <c r="F74" s="89"/>
      <c r="G74" s="89"/>
      <c r="H74" s="89"/>
      <c r="I74" s="89"/>
      <c r="J74" s="89"/>
      <c r="K74" s="89"/>
      <c r="L74" s="89"/>
      <c r="M74" s="89"/>
      <c r="N74" s="89"/>
      <c r="O74" s="89"/>
      <c r="P74" s="89"/>
      <c r="Q74" s="89"/>
      <c r="R74" s="89"/>
      <c r="S74" s="89"/>
      <c r="T74" s="89"/>
    </row>
    <row r="75" spans="2:20" ht="15" x14ac:dyDescent="0.3">
      <c r="B75" s="89"/>
      <c r="C75" s="89"/>
      <c r="D75" s="89"/>
      <c r="E75" s="89"/>
      <c r="F75" s="89"/>
      <c r="G75" s="89"/>
      <c r="H75" s="89"/>
      <c r="I75" s="89"/>
      <c r="J75" s="89"/>
      <c r="K75" s="89"/>
      <c r="L75" s="89"/>
      <c r="M75" s="89"/>
      <c r="N75" s="89"/>
      <c r="O75" s="89"/>
      <c r="P75" s="89"/>
      <c r="Q75" s="89"/>
      <c r="R75" s="89"/>
      <c r="S75" s="89"/>
      <c r="T75" s="89"/>
    </row>
    <row r="76" spans="2:20" ht="15" x14ac:dyDescent="0.3">
      <c r="B76" s="89"/>
      <c r="C76" s="89"/>
      <c r="D76" s="89"/>
      <c r="E76" s="89"/>
      <c r="F76" s="89"/>
      <c r="G76" s="89"/>
      <c r="H76" s="89"/>
      <c r="I76" s="89"/>
      <c r="J76" s="89"/>
      <c r="K76" s="89"/>
      <c r="L76" s="89"/>
      <c r="M76" s="89"/>
      <c r="N76" s="89"/>
      <c r="O76" s="89"/>
      <c r="P76" s="89"/>
      <c r="Q76" s="89"/>
      <c r="R76" s="89"/>
      <c r="S76" s="89"/>
      <c r="T76" s="89"/>
    </row>
    <row r="77" spans="2:20" ht="15" x14ac:dyDescent="0.3">
      <c r="B77" s="89"/>
      <c r="C77" s="89"/>
      <c r="D77" s="89"/>
      <c r="E77" s="89"/>
      <c r="F77" s="89"/>
      <c r="G77" s="89"/>
      <c r="H77" s="89"/>
      <c r="I77" s="89"/>
      <c r="J77" s="89"/>
      <c r="K77" s="89"/>
      <c r="L77" s="89"/>
      <c r="M77" s="89"/>
      <c r="N77" s="89"/>
      <c r="O77" s="89"/>
      <c r="P77" s="89"/>
      <c r="Q77" s="89"/>
      <c r="R77" s="89"/>
      <c r="S77" s="89"/>
      <c r="T77" s="89"/>
    </row>
    <row r="78" spans="2:20" ht="15" customHeight="1" x14ac:dyDescent="0.3">
      <c r="B78" s="89"/>
      <c r="C78" s="89"/>
      <c r="D78" s="89"/>
      <c r="E78" s="89"/>
      <c r="F78" s="89"/>
      <c r="G78" s="89"/>
      <c r="H78" s="89"/>
      <c r="I78" s="89"/>
      <c r="J78" s="89"/>
      <c r="K78" s="89"/>
      <c r="L78" s="89"/>
      <c r="M78" s="89"/>
      <c r="N78" s="89"/>
      <c r="O78" s="89"/>
      <c r="P78" s="89"/>
      <c r="Q78" s="89"/>
      <c r="R78" s="89"/>
      <c r="S78" s="89"/>
      <c r="T78" s="89"/>
    </row>
    <row r="79" spans="2:20" ht="15" customHeight="1" x14ac:dyDescent="0.3">
      <c r="B79" s="89"/>
      <c r="C79" s="89"/>
      <c r="D79" s="89"/>
      <c r="E79" s="89"/>
      <c r="F79" s="89"/>
      <c r="G79" s="89"/>
      <c r="H79" s="89"/>
      <c r="I79" s="89"/>
      <c r="J79" s="89"/>
      <c r="K79" s="89"/>
      <c r="L79" s="89"/>
      <c r="M79" s="89"/>
      <c r="N79" s="89"/>
      <c r="O79" s="89"/>
      <c r="P79" s="89"/>
      <c r="Q79" s="89"/>
      <c r="R79" s="89"/>
      <c r="S79" s="89"/>
      <c r="T79" s="89"/>
    </row>
    <row r="80" spans="2:20" ht="15" x14ac:dyDescent="0.3">
      <c r="B80" s="89"/>
      <c r="C80" s="89"/>
      <c r="D80" s="89"/>
      <c r="E80" s="89"/>
      <c r="F80" s="89"/>
      <c r="G80" s="89"/>
      <c r="H80" s="89"/>
      <c r="I80" s="89"/>
      <c r="J80" s="89"/>
      <c r="K80" s="89"/>
      <c r="L80" s="89"/>
      <c r="M80" s="89"/>
      <c r="N80" s="89"/>
      <c r="O80" s="89"/>
      <c r="P80" s="89"/>
      <c r="Q80" s="89"/>
      <c r="R80" s="89"/>
      <c r="S80" s="89"/>
      <c r="T80" s="89"/>
    </row>
    <row r="81" spans="2:20" ht="15" x14ac:dyDescent="0.3">
      <c r="B81" s="89"/>
      <c r="C81" s="89"/>
      <c r="D81" s="89"/>
      <c r="E81" s="89"/>
      <c r="F81" s="89"/>
      <c r="G81" s="89"/>
      <c r="H81" s="89"/>
      <c r="I81" s="89"/>
      <c r="J81" s="89"/>
      <c r="K81" s="89"/>
      <c r="L81" s="89"/>
      <c r="M81" s="89"/>
      <c r="N81" s="89"/>
      <c r="O81" s="89"/>
      <c r="P81" s="89"/>
      <c r="Q81" s="89"/>
      <c r="R81" s="89"/>
      <c r="S81" s="89"/>
      <c r="T81" s="89"/>
    </row>
    <row r="82" spans="2:20" ht="18.75" customHeight="1" x14ac:dyDescent="0.3">
      <c r="B82" s="89"/>
      <c r="C82" s="89"/>
      <c r="D82" s="89"/>
      <c r="E82" s="89"/>
      <c r="F82" s="89"/>
      <c r="G82" s="89"/>
      <c r="H82" s="89"/>
      <c r="I82" s="89"/>
      <c r="J82" s="89"/>
      <c r="K82" s="89"/>
      <c r="L82" s="89"/>
      <c r="M82" s="89"/>
      <c r="N82" s="89"/>
      <c r="O82" s="89"/>
      <c r="P82" s="89"/>
      <c r="Q82" s="89"/>
      <c r="R82" s="89"/>
      <c r="S82" s="89"/>
      <c r="T82" s="89"/>
    </row>
    <row r="83" spans="2:20" ht="15" x14ac:dyDescent="0.3">
      <c r="B83" s="89"/>
      <c r="C83" s="89"/>
      <c r="D83" s="89"/>
      <c r="E83" s="89"/>
      <c r="F83" s="89"/>
      <c r="G83" s="89"/>
      <c r="H83" s="89"/>
      <c r="I83" s="89"/>
      <c r="J83" s="89"/>
      <c r="K83" s="89"/>
      <c r="L83" s="89"/>
      <c r="M83" s="89"/>
      <c r="N83" s="89"/>
      <c r="O83" s="89"/>
      <c r="P83" s="89"/>
      <c r="Q83" s="89"/>
      <c r="R83" s="89"/>
      <c r="S83" s="89"/>
      <c r="T83" s="89"/>
    </row>
    <row r="84" spans="2:20" ht="15" x14ac:dyDescent="0.3">
      <c r="B84" s="89"/>
      <c r="C84" s="89"/>
      <c r="D84" s="89"/>
      <c r="E84" s="89"/>
      <c r="F84" s="89"/>
      <c r="G84" s="89"/>
      <c r="H84" s="89"/>
      <c r="I84" s="89"/>
      <c r="J84" s="89"/>
      <c r="K84" s="89"/>
      <c r="L84" s="89"/>
      <c r="M84" s="89"/>
      <c r="N84" s="89"/>
      <c r="O84" s="89"/>
      <c r="P84" s="89"/>
      <c r="Q84" s="89"/>
      <c r="R84" s="89"/>
      <c r="S84" s="89"/>
      <c r="T84" s="89"/>
    </row>
    <row r="85" spans="2:20" ht="15" x14ac:dyDescent="0.3">
      <c r="B85" s="89"/>
      <c r="C85" s="89"/>
      <c r="D85" s="89"/>
      <c r="E85" s="89"/>
      <c r="F85" s="89"/>
      <c r="G85" s="89"/>
      <c r="H85" s="89"/>
      <c r="I85" s="89"/>
      <c r="J85" s="89"/>
      <c r="K85" s="89"/>
      <c r="L85" s="89"/>
      <c r="M85" s="89"/>
      <c r="N85" s="89"/>
      <c r="O85" s="89"/>
      <c r="P85" s="89"/>
      <c r="Q85" s="89"/>
      <c r="R85" s="89"/>
      <c r="S85" s="89"/>
      <c r="T85" s="89"/>
    </row>
    <row r="86" spans="2:20" ht="15" x14ac:dyDescent="0.3">
      <c r="B86" s="89"/>
      <c r="C86" s="89"/>
      <c r="D86" s="89"/>
      <c r="E86" s="89"/>
      <c r="F86" s="89"/>
      <c r="G86" s="89"/>
      <c r="H86" s="89"/>
      <c r="I86" s="89"/>
      <c r="J86" s="89"/>
      <c r="K86" s="89"/>
      <c r="L86" s="89"/>
      <c r="M86" s="89"/>
      <c r="N86" s="89"/>
      <c r="O86" s="89"/>
      <c r="P86" s="89"/>
      <c r="Q86" s="89"/>
      <c r="R86" s="89"/>
      <c r="S86" s="89"/>
      <c r="T86" s="89"/>
    </row>
    <row r="87" spans="2:20" ht="15" x14ac:dyDescent="0.3">
      <c r="B87" s="89"/>
      <c r="C87" s="89"/>
      <c r="D87" s="89"/>
      <c r="E87" s="89"/>
      <c r="F87" s="89"/>
      <c r="G87" s="89"/>
      <c r="H87" s="89"/>
      <c r="I87" s="89"/>
      <c r="J87" s="89"/>
      <c r="K87" s="89"/>
      <c r="L87" s="89"/>
      <c r="M87" s="89"/>
      <c r="N87" s="89"/>
      <c r="O87" s="89"/>
      <c r="P87" s="89"/>
      <c r="Q87" s="89"/>
      <c r="R87" s="89"/>
      <c r="S87" s="89"/>
      <c r="T87" s="89"/>
    </row>
    <row r="88" spans="2:20" ht="15" x14ac:dyDescent="0.3">
      <c r="B88" s="89"/>
      <c r="C88" s="89"/>
      <c r="D88" s="89"/>
      <c r="E88" s="89"/>
      <c r="F88" s="89"/>
      <c r="G88" s="89"/>
      <c r="H88" s="89"/>
      <c r="I88" s="89"/>
      <c r="J88" s="89"/>
      <c r="K88" s="89"/>
      <c r="L88" s="89"/>
      <c r="M88" s="89"/>
      <c r="N88" s="89"/>
      <c r="O88" s="89"/>
      <c r="P88" s="89"/>
      <c r="Q88" s="89"/>
      <c r="R88" s="89"/>
      <c r="S88" s="89"/>
      <c r="T88" s="89"/>
    </row>
    <row r="89" spans="2:20" ht="15" x14ac:dyDescent="0.3">
      <c r="B89" s="89"/>
      <c r="C89" s="89"/>
      <c r="D89" s="89"/>
      <c r="E89" s="89"/>
      <c r="F89" s="89"/>
      <c r="G89" s="89"/>
      <c r="H89" s="89"/>
      <c r="I89" s="89"/>
      <c r="J89" s="89"/>
      <c r="K89" s="89"/>
      <c r="L89" s="89"/>
      <c r="M89" s="89"/>
      <c r="N89" s="89"/>
      <c r="O89" s="89"/>
      <c r="P89" s="89"/>
      <c r="Q89" s="89"/>
      <c r="R89" s="89"/>
      <c r="S89" s="89"/>
      <c r="T89" s="89"/>
    </row>
    <row r="90" spans="2:20" ht="15" x14ac:dyDescent="0.3">
      <c r="B90" s="89"/>
      <c r="C90" s="89"/>
      <c r="D90" s="89"/>
      <c r="E90" s="89"/>
      <c r="F90" s="89"/>
      <c r="G90" s="89"/>
      <c r="H90" s="89"/>
      <c r="I90" s="89"/>
      <c r="J90" s="89"/>
      <c r="K90" s="89"/>
      <c r="L90" s="89"/>
      <c r="M90" s="89"/>
      <c r="N90" s="89"/>
      <c r="O90" s="89"/>
      <c r="P90" s="89"/>
      <c r="Q90" s="89"/>
      <c r="R90" s="89"/>
      <c r="S90" s="89"/>
      <c r="T90" s="89"/>
    </row>
    <row r="91" spans="2:20" ht="15" x14ac:dyDescent="0.3">
      <c r="B91" s="89"/>
      <c r="C91" s="89"/>
      <c r="D91" s="89"/>
      <c r="E91" s="89"/>
      <c r="F91" s="89"/>
      <c r="G91" s="89"/>
      <c r="H91" s="89"/>
      <c r="I91" s="89"/>
      <c r="J91" s="89"/>
      <c r="K91" s="89"/>
      <c r="L91" s="89"/>
      <c r="M91" s="89"/>
      <c r="N91" s="89"/>
      <c r="O91" s="89"/>
      <c r="P91" s="89"/>
      <c r="Q91" s="89"/>
      <c r="R91" s="89"/>
      <c r="S91" s="89"/>
      <c r="T91" s="89"/>
    </row>
    <row r="92" spans="2:20" ht="15" x14ac:dyDescent="0.3">
      <c r="B92" s="89"/>
      <c r="C92" s="89"/>
      <c r="D92" s="89"/>
      <c r="E92" s="89"/>
      <c r="F92" s="89"/>
      <c r="G92" s="89"/>
      <c r="H92" s="89"/>
      <c r="I92" s="89"/>
      <c r="J92" s="89"/>
      <c r="K92" s="89"/>
      <c r="L92" s="89"/>
      <c r="M92" s="89"/>
      <c r="N92" s="89"/>
      <c r="O92" s="89"/>
      <c r="P92" s="89"/>
      <c r="Q92" s="89"/>
      <c r="R92" s="89"/>
      <c r="S92" s="89"/>
      <c r="T92" s="89"/>
    </row>
    <row r="93" spans="2:20" ht="15" x14ac:dyDescent="0.3">
      <c r="B93" s="89"/>
      <c r="C93" s="89"/>
      <c r="D93" s="89"/>
      <c r="E93" s="89"/>
    </row>
    <row r="94" spans="2:20" ht="15" x14ac:dyDescent="0.3">
      <c r="B94" s="89"/>
      <c r="C94" s="89"/>
      <c r="D94" s="89"/>
      <c r="E94" s="89"/>
    </row>
    <row r="95" spans="2:20" ht="15" x14ac:dyDescent="0.3">
      <c r="B95" s="89"/>
      <c r="C95" s="89"/>
      <c r="D95" s="89"/>
      <c r="E95" s="89"/>
    </row>
    <row r="96" spans="2:20" ht="15" x14ac:dyDescent="0.3">
      <c r="B96" s="89"/>
      <c r="C96" s="89"/>
      <c r="D96" s="89"/>
      <c r="E96" s="89"/>
    </row>
    <row r="97" spans="2:5" ht="15" x14ac:dyDescent="0.3">
      <c r="B97" s="89"/>
      <c r="C97" s="89"/>
      <c r="D97" s="89"/>
      <c r="E97" s="89"/>
    </row>
    <row r="98" spans="2:5" ht="15" x14ac:dyDescent="0.3">
      <c r="B98" s="89"/>
      <c r="C98" s="89"/>
      <c r="D98" s="89"/>
      <c r="E98" s="89"/>
    </row>
    <row r="99" spans="2:5" ht="15" x14ac:dyDescent="0.3">
      <c r="B99" s="89"/>
      <c r="C99" s="89"/>
      <c r="D99" s="89"/>
      <c r="E99" s="89"/>
    </row>
    <row r="100" spans="2:5" ht="15" x14ac:dyDescent="0.3">
      <c r="B100" s="89"/>
      <c r="C100" s="89"/>
      <c r="D100" s="89"/>
      <c r="E100" s="89"/>
    </row>
    <row r="101" spans="2:5" ht="15" x14ac:dyDescent="0.3">
      <c r="B101" s="89"/>
      <c r="C101" s="89"/>
      <c r="D101" s="89"/>
      <c r="E101" s="89"/>
    </row>
    <row r="102" spans="2:5" ht="15" x14ac:dyDescent="0.3">
      <c r="B102" s="89"/>
      <c r="C102" s="89"/>
      <c r="D102" s="89"/>
      <c r="E102" s="89"/>
    </row>
    <row r="103" spans="2:5" ht="15" x14ac:dyDescent="0.3">
      <c r="B103" s="89"/>
      <c r="C103" s="89"/>
      <c r="D103" s="89"/>
      <c r="E103" s="89"/>
    </row>
  </sheetData>
  <mergeCells count="11">
    <mergeCell ref="P49:Q49"/>
    <mergeCell ref="M49:O49"/>
    <mergeCell ref="B33:G33"/>
    <mergeCell ref="B11:J11"/>
    <mergeCell ref="B14:D14"/>
    <mergeCell ref="B5:J5"/>
    <mergeCell ref="B8:J8"/>
    <mergeCell ref="B10:J10"/>
    <mergeCell ref="B7:F7"/>
    <mergeCell ref="B6:G6"/>
    <mergeCell ref="B9:G9"/>
  </mergeCells>
  <phoneticPr fontId="57" type="noConversion"/>
  <dataValidations count="33">
    <dataValidation allowBlank="1" showInputMessage="1" showErrorMessage="1" promptTitle="Veuillez insérer les matières premières" prompt="Veuillez insérer ici les matières premières concernées de l’entreprise, séparées par des virgules." sqref="G35:G46" xr:uid="{6A44821C-9A13-4D03-9DBE-3FE545535EDF}"/>
    <dataValidation allowBlank="1" showInputMessage="1" showErrorMessage="1" promptTitle="Nom de l’identifiant" prompt="Veuillez saisir le nom de l’identifiant, tel que « Numéro d’identification fiscale » ou similaire." sqref="B31" xr:uid="{412124B2-A34B-47AD-A7F2-2DA2FD26EE6D}"/>
    <dataValidation allowBlank="1" showInputMessage="1" showErrorMessage="1" promptTitle="Nom du registre" prompt="Veuillez saisir le nom du registre ou de l’agence" sqref="C31" xr:uid="{2DCD63E0-4119-4A73-AC8A-488AF5C36CD2}"/>
    <dataValidation allowBlank="1" showInputMessage="1" showErrorMessage="1" promptTitle="Adresse URL du registre" prompt="Veuillez insérer l’adresse URL directe du registre ou de l’agence" sqref="D31" xr:uid="{A7D4AC68-A245-49BE-B706-C7C76BB5669E}"/>
    <dataValidation allowBlank="1" showInputMessage="1" showErrorMessage="1" promptTitle="Entreprises affiliées" prompt="Veuillez insérer ici les entreprises affiliées au projet, séparées par des virgules." sqref="F51:F67" xr:uid="{E12F2734-F1F8-415D-942B-52F213FABA12}"/>
    <dataValidation type="textLength" allowBlank="1" showInputMessage="1" showErrorMessage="1" errorTitle="Veuillez ne pas modifier ces cellules" error="Veuillez ne pas modifier ces cellules" sqref="B31:B32 C32" xr:uid="{81EFF6B9-0948-4ED1-9FAA-6EA0DE53E4C0}">
      <formula1>10000</formula1>
      <formula2>50000</formula2>
    </dataValidation>
    <dataValidation type="list" allowBlank="1" showInputMessage="1" showErrorMessage="1" errorTitle="Utilisation d’une unité non valide" error="Choisissez entre barils, sm3, tonnes, onces (oz) ou carats._x000a__x000a_Si les informations d’origine sont exprimées dans d’autres unités, veuillez convertir le nombre en unités standard et inclure les informations d’origine dans la section des commentaires." promptTitle="Veuillez préciser l’unité de mesure." prompt="Choisissez entre barils, sm3, tonnes, onces (oz) ou carats dans le menu déroulant." sqref="J51:J67" xr:uid="{8671A7B4-FBEE-40B4-83E1-8302DA427313}">
      <formula1>"&lt;Sélectionner l’unité&gt;,Sm3,Sm3 ep,Barils,Tonnes,oz,carats,Scf"</formula1>
    </dataValidation>
    <dataValidation type="list" allowBlank="1" showInputMessage="1" showErrorMessage="1" sqref="H51:H67" xr:uid="{49FD5F6B-C034-4C11-BDF9-18680C0BE353}">
      <formula1>Project_phases_list</formula1>
    </dataValidation>
    <dataValidation type="textLength" allowBlank="1" showInputMessage="1" showErrorMessage="1" sqref="F27:F29 E27:E31 B12:D15 A34:B34 B50:C50 F50:L50 D34:G34 G27:J31 A1:A15 C27:D29 I15:M26 A27:A33 B48:J48 H33:H34 B49:K49 B27:B28 B1:J10 B11:F11 I11:J14 N34:N47 A35:A67 G11:G14 H11:H15 E12:F13" xr:uid="{4B9AA2B5-1E60-430C-BA7F-02CA306120F1}">
      <formula1>9999999</formula1>
      <formula2>99999999</formula2>
    </dataValidation>
    <dataValidation type="textLength" allowBlank="1" showInputMessage="1" showErrorMessage="1" errorTitle="Ne pas modifier – basé sur la Partie 4" error="Ces cellules se rempliront automatiquement." promptTitle="Ne pas modifier – basé sur la Partie 4" prompt=" " sqref="H16:H26" xr:uid="{E7078589-660C-4DA2-9592-E8A92A55EA9A}">
      <formula1>999999</formula1>
      <formula2>9999999</formula2>
    </dataValidation>
    <dataValidation type="decimal" allowBlank="1" showInputMessage="1" showErrorMessage="1" errorTitle="Veuillez ne saisir que des nombres" error="Ces cellules ne doivent comporter que des nombres" promptTitle="Volume de production" prompt="Veuillez saisir ici le volume de production du projet." sqref="I51:I67" xr:uid="{43FE69DE-8E41-4A8E-A395-A2B85FFFBBC2}">
      <formula1>0</formula1>
      <formula2>1000000000000000</formula2>
    </dataValidation>
    <dataValidation type="decimal" allowBlank="1" showInputMessage="1" showErrorMessage="1" errorTitle="Veuillez saisir uniquement des nombres" error="Ces cellules ne doivent comporter que des nombres" promptTitle="Valeurs de production" prompt="Veuillez saisir ici la valeur de production du projet." sqref="K51:K67" xr:uid="{83119F12-BEE5-4AB0-AD82-3D216DB6144F}">
      <formula1>0</formula1>
      <formula2>1000000000000000</formula2>
    </dataValidation>
    <dataValidation allowBlank="1" showInputMessage="1" showErrorMessage="1" promptTitle="Nom de projet" prompt="Saisissez ici le nom du projet._x000a__x000a_Veuillez éviter d’utiliser des acronymes et saisissez le nom complet." sqref="B51:B67" xr:uid="{F99FE9B0-5192-4241-983B-FDB53885E318}"/>
    <dataValidation allowBlank="1" showInputMessage="1" showErrorMessage="1" promptTitle="Émissions de gaz à effet de serre" prompt="Tonnes équivalent CO2, Périmètre 1 et Périmètre 2" sqref="Q51:Q67" xr:uid="{1510047E-83EC-4065-B3B8-8BCB8039C079}"/>
    <dataValidation allowBlank="1" showInputMessage="1" showErrorMessage="1" promptTitle="Numéro de référence" prompt="Veuillez saisir le numéro de référence de l’accord juridique : contrat, licence, bail, concession…" sqref="C51:C67" xr:uid="{FF6DDDEB-45F7-4DC8-8F55-BED4849AE1BE}"/>
    <dataValidation allowBlank="1" showInputMessage="1" showErrorMessage="1" promptTitle="Date de début" prompt="Veuillez saisir la date de début du projet dans le format spécifique_x000a__x000a_AAAA-MM-JJ" sqref="D51:D67" xr:uid="{97222098-2709-4F42-AE33-BCC11C66118F}"/>
    <dataValidation allowBlank="1" showInputMessage="1" showErrorMessage="1" promptTitle="Date d’expiration" prompt="Veuillez saisir la date d’expiration du projet dans le format spécifique_x000a__x000a_AAAA-MM-JJ" sqref="E51:E67" xr:uid="{E63A87CB-786C-4436-972D-FE3A46BE4A65}"/>
    <dataValidation allowBlank="1" showInputMessage="1" showErrorMessage="1" promptTitle="Identification" prompt="Veuillez saisir le numéro d’identification de l’entité d’État déclarante, le cas échéant." sqref="H16:H26 D16:D26" xr:uid="{8310B678-8255-46C8-AF1B-93E3C1B16E87}"/>
    <dataValidation type="list" allowBlank="1" showInputMessage="1" showErrorMessage="1" promptTitle="Soumission de déclaration ITIE" prompt="L’entité a-t-elle soumis une déclaration ITIE ? _x000a_Oui_x000a_Non" sqref="J35:J47 F16:F25 E16:E26" xr:uid="{B30B40CE-72B6-4E58-A2A1-77BD9159985A}">
      <formula1>"Oui, Non"</formula1>
    </dataValidation>
    <dataValidation type="list" allowBlank="1" showInputMessage="1" showErrorMessage="1" promptTitle="Assurances qualité de l’ITIE" prompt="L’entité a-t-elle respecté les assurances qualité supplémentaires convenues par le GMP ? _x000a_Oui_x000a_Non" sqref="G16:H26 L35:L47" xr:uid="{B877F9CB-63AF-4C1B-A317-78B55198F866}">
      <formula1>"Oui, Non"</formula1>
    </dataValidation>
    <dataValidation type="list" allowBlank="1" showInputMessage="1" showErrorMessage="1" promptTitle="Veuillez insérer la matière première" prompt="Veuillez insérer ici les matières premières concernées par le projet, une par ligne. Si un projet génère plusieurs matières premières, veuillez utiliser plusieurs lignes." sqref="G51:G67" xr:uid="{E2D2730B-D825-4E40-B527-FCB0F6ADB336}">
      <formula1>Commodities_list</formula1>
    </dataValidation>
    <dataValidation type="list" allowBlank="1" showInputMessage="1" showErrorMessage="1" promptTitle="Veuillez sélectionner un secteur" prompt="Veuillez sélectionner le secteur concerné de l’entreprise à partir de la liste." sqref="F35:F47" xr:uid="{868FFED3-1B0C-4918-8778-E1FA1953F99F}">
      <formula1>Sector_list</formula1>
    </dataValidation>
    <dataValidation allowBlank="1" showInputMessage="1" showErrorMessage="1" promptTitle="Nom de l’entreprise" prompt="Saisissez ici le nom de l’entreprise._x000a__x000a_Veuillez éviter d’utiliser des acronymes et saisissez le nom complet." sqref="B35:B47" xr:uid="{C350F0E4-4E62-4F30-B87E-F27D6B9371A9}"/>
    <dataValidation allowBlank="1" showInputMessage="1" showErrorMessage="1" promptTitle="N° d’identification" prompt="Veuillez saisir un numéro d’identification unique, tel qu’un NIF, un numéro d’organisation ou similaire." sqref="E35:E47" xr:uid="{4120235B-D2FD-4BFD-ABFB-C2C2C7807A6F}"/>
    <dataValidation type="list" allowBlank="1" showInputMessage="1" showErrorMessage="1" promptTitle="Entreprise de soutien" prompt="L’entreprise est-elle une entreprise soutenant l’ITIE (ou une filiale d’entreprise de soutien)_x000a_Oui_x000a_Non_x000a_Filiale" sqref="C35:C47" xr:uid="{5D3B5D47-B24A-4CDA-B5CA-62913F2CF4A3}">
      <formula1>"Oui, Non, Filiale d’entreprise de soutien"</formula1>
    </dataValidation>
    <dataValidation errorStyle="warning" allowBlank="1" showInputMessage="1" showErrorMessage="1" errorTitle="Adresse URL " error="Veuillez saisir un lien dans ces cellules" sqref="H35:H47" xr:uid="{900097FA-9B5D-417A-9DC5-30D28C0778EB}"/>
    <dataValidation errorStyle="warning" allowBlank="1" showErrorMessage="1" errorTitle="Adresse URL " error="Veuillez saisir un lien dans ces cellules" promptTitle="Lien vers les documents" prompt="Veuillez ajouter un lien vers les déclarations financières auditées ou tout autre document pertinent" sqref="I35:I47" xr:uid="{D32E93DB-AB44-42A0-86E8-0668D1A94332}"/>
    <dataValidation type="list" allowBlank="1" showInputMessage="1" showErrorMessage="1" promptTitle="Normes d’audit existantes" prompt="L’entité a-t-elle suivi les normes nationales d’audit ? _x000a_Oui_x000a_Non_x000a_Incertain" sqref="K35:K47" xr:uid="{9D086098-4DC7-4C93-B472-75B336C89BF9}">
      <formula1>Fiabilité</formula1>
    </dataValidation>
    <dataValidation allowBlank="1" showInputMessage="1" showErrorMessage="1" promptTitle="Agence gouvernementale bénéficiaire" prompt="Saisissez ici le nom de l’agence gouvernementale bénéficiaire._x000a__x000a_Veuillez éviter d’utiliser des acronymes et saisissez le nom complet." sqref="B16:B26" xr:uid="{125DD936-3706-43C4-A261-DA623EB281A6}"/>
    <dataValidation allowBlank="1" showErrorMessage="1" sqref="D32:N32" xr:uid="{8972CB7A-7848-4D85-BD6F-49F03CC0E18A}"/>
    <dataValidation allowBlank="1" showErrorMessage="1" promptTitle="Nom de l’identifiant" prompt="Veuillez saisir le nom de l’identifiant, tel que « Numéro d’identification fiscale » ou similaire." sqref="B32:C32" xr:uid="{7BA2C90B-5E99-4941-9EFA-458FAA579782}"/>
    <dataValidation allowBlank="1" showInputMessage="1" showErrorMessage="1" prompt="A ne pas modifier - basé sur la partie 4" sqref="M47" xr:uid="{ACF270B9-278F-40D5-A887-3F6AF5A9C6BB}"/>
    <dataValidation allowBlank="1" showInputMessage="1" showErrorMessage="1" prompt="Ne pas modifier - basé sur la partie 4" sqref="M35:M46" xr:uid="{591A5726-E1F4-4FC5-BDB0-695414AE1DBF}"/>
  </dataValidations>
  <hyperlinks>
    <hyperlink ref="B11" r:id="rId1" xr:uid="{DD07F9BC-AC8A-4A9E-9450-3D0391EB0CA7}"/>
    <hyperlink ref="C34" r:id="rId2" xr:uid="{5289A21B-C9B6-437A-ACEE-416FAB49DAE8}"/>
    <hyperlink ref="B69" location="'4-Recettes extractives -compl.-'!A1" display="Continue to 4_Extractive revenues  -full-" xr:uid="{90D31BCE-6E9A-4095-B9FD-ABA0D2D1913A}"/>
  </hyperlinks>
  <pageMargins left="0.25" right="0.25" top="0.75" bottom="0.75" header="0.3" footer="0.3"/>
  <pageSetup paperSize="8" scale="95" fitToHeight="0" orientation="landscape" horizontalDpi="2400" verticalDpi="2400" r:id="rId3"/>
  <legacyDrawing r:id="rId4"/>
  <tableParts count="3">
    <tablePart r:id="rId5"/>
    <tablePart r:id="rId6"/>
    <tablePart r:id="rId7"/>
  </tableParts>
  <extLst>
    <ext xmlns:x14="http://schemas.microsoft.com/office/spreadsheetml/2009/9/main" uri="{CCE6A557-97BC-4b89-ADB6-D9C93CAAB3DF}">
      <x14:dataValidations xmlns:xm="http://schemas.microsoft.com/office/excel/2006/main" count="4">
        <x14:dataValidation type="list" allowBlank="1" showInputMessage="1" showErrorMessage="1" error="Invalid Entry" promptTitle="Currency" prompt="Please input currency according to 3-letter ISO currency code." xr:uid="{72BC1EBE-E0CC-4957-A64A-3F924CC05C15}">
          <x14:formula1>
            <xm:f>Listes!$I$11:$I$168</xm:f>
          </x14:formula1>
          <xm:sqref>L51:L67 O51:O67</xm:sqref>
        </x14:dataValidation>
        <x14:dataValidation type="list" allowBlank="1" showInputMessage="1" showErrorMessage="1" promptTitle="Normes d’audit existantes" prompt="L’entité a-t-elle suivi les normes nationales d’audit ? _x000a_Oui_x000a_Non_x000a_Incertain" xr:uid="{D3682659-1B6B-4E71-BC5C-ACBFC3592A4B}">
          <x14:formula1>
            <xm:f>Listes!$AE$13:$AE$15</xm:f>
          </x14:formula1>
          <xm:sqref>F26</xm:sqref>
        </x14:dataValidation>
        <x14:dataValidation type="list" allowBlank="1" showInputMessage="1" showErrorMessage="1" xr:uid="{5667ADD5-023F-4F09-95DD-772C11FF8F2E}">
          <x14:formula1>
            <xm:f>Listes!$AG$3:$AG$7</xm:f>
          </x14:formula1>
          <xm:sqref>D35:D47</xm:sqref>
        </x14:dataValidation>
        <x14:dataValidation type="list" allowBlank="1" showInputMessage="1" showErrorMessage="1" promptTitle="Type d’agence gouvernementale" prompt="Choisissez le type d’agence gouvernementale dans la liste du menu déroulant._x000a_Si possible, veuillez éviter d’utiliser des types personnalisés." xr:uid="{FF077266-6436-4F97-B3EB-4CC023A66E9F}">
          <x14:formula1>
            <xm:f>Listes!$AE$3:$AE$7</xm:f>
          </x14:formula1>
          <xm:sqref>C16:C26</xm:sqref>
        </x14:dataValidation>
      </x14:dataValidations>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codeName="Sheet5">
    <pageSetUpPr fitToPage="1"/>
  </sheetPr>
  <dimension ref="B1:V72"/>
  <sheetViews>
    <sheetView showGridLines="0" topLeftCell="A30" zoomScale="70" zoomScaleNormal="70" workbookViewId="0">
      <selection activeCell="F38" sqref="F38"/>
    </sheetView>
  </sheetViews>
  <sheetFormatPr defaultColWidth="8.6640625" defaultRowHeight="15" x14ac:dyDescent="0.35"/>
  <cols>
    <col min="1" max="1" width="2.6640625" style="30" customWidth="1"/>
    <col min="2" max="2" width="20.33203125" style="30" hidden="1" customWidth="1"/>
    <col min="3" max="3" width="52.44140625" style="30" hidden="1" customWidth="1"/>
    <col min="4" max="4" width="68" style="30" hidden="1" customWidth="1"/>
    <col min="5" max="5" width="66" style="30" hidden="1" customWidth="1"/>
    <col min="6" max="6" width="95.6640625" style="30" customWidth="1"/>
    <col min="7" max="7" width="24.6640625" style="30" customWidth="1"/>
    <col min="8" max="8" width="39.44140625" style="30" customWidth="1"/>
    <col min="9" max="9" width="28.44140625" style="30" customWidth="1"/>
    <col min="10" max="10" width="29.5546875" style="30" customWidth="1"/>
    <col min="11" max="11" width="34.6640625" style="30" customWidth="1"/>
    <col min="12" max="12" width="17.33203125" style="30" bestFit="1" customWidth="1"/>
    <col min="13" max="13" width="2.6640625" style="30" customWidth="1"/>
    <col min="14" max="14" width="6.44140625" style="30" customWidth="1"/>
    <col min="15" max="15" width="105.6640625" style="30" customWidth="1"/>
    <col min="16" max="16" width="4" style="30" customWidth="1"/>
    <col min="17" max="18" width="8.6640625" style="30"/>
    <col min="19" max="19" width="21.33203125" style="30" bestFit="1" customWidth="1"/>
    <col min="20" max="20" width="8.6640625" style="30"/>
    <col min="21" max="21" width="21.33203125" style="30" bestFit="1" customWidth="1"/>
    <col min="22" max="16384" width="8.6640625" style="30"/>
  </cols>
  <sheetData>
    <row r="1" spans="6:15" s="14" customFormat="1" ht="15.75" hidden="1" customHeight="1" x14ac:dyDescent="0.3">
      <c r="F1" s="89"/>
      <c r="G1" s="89"/>
      <c r="H1" s="89"/>
      <c r="I1" s="89"/>
      <c r="J1" s="89"/>
      <c r="K1" s="89"/>
      <c r="L1" s="89"/>
      <c r="M1" s="89"/>
      <c r="N1" s="89"/>
      <c r="O1" s="89"/>
    </row>
    <row r="2" spans="6:15" s="14" customFormat="1" hidden="1" x14ac:dyDescent="0.3">
      <c r="F2" s="89"/>
      <c r="G2" s="89"/>
      <c r="H2" s="89"/>
      <c r="I2" s="89"/>
      <c r="J2" s="89"/>
      <c r="K2" s="89"/>
      <c r="L2" s="89"/>
      <c r="M2" s="89"/>
      <c r="N2" s="89"/>
      <c r="O2" s="89"/>
    </row>
    <row r="3" spans="6:15" s="14" customFormat="1" hidden="1" x14ac:dyDescent="0.3">
      <c r="F3" s="89"/>
      <c r="G3" s="89"/>
      <c r="H3" s="89"/>
      <c r="I3" s="89"/>
      <c r="J3" s="89"/>
      <c r="K3" s="89"/>
      <c r="L3" s="89"/>
      <c r="M3" s="89"/>
      <c r="N3" s="89"/>
      <c r="O3" s="97" t="s">
        <v>195</v>
      </c>
    </row>
    <row r="4" spans="6:15" s="14" customFormat="1" hidden="1" x14ac:dyDescent="0.3">
      <c r="F4" s="89"/>
      <c r="G4" s="89"/>
      <c r="H4" s="89"/>
      <c r="I4" s="89"/>
      <c r="J4" s="89"/>
      <c r="K4" s="89"/>
      <c r="L4" s="89"/>
      <c r="M4" s="89"/>
      <c r="N4" s="89"/>
      <c r="O4" s="97">
        <f ca="1">Introduction!G5</f>
        <v>46111</v>
      </c>
    </row>
    <row r="5" spans="6:15" s="14" customFormat="1" hidden="1" x14ac:dyDescent="0.3">
      <c r="F5" s="89"/>
      <c r="G5" s="89"/>
      <c r="H5" s="89"/>
      <c r="I5" s="89"/>
      <c r="J5" s="89"/>
      <c r="K5" s="89"/>
      <c r="L5" s="89"/>
      <c r="M5" s="89"/>
      <c r="N5" s="89"/>
      <c r="O5" s="89"/>
    </row>
    <row r="6" spans="6:15" s="14" customFormat="1" hidden="1" x14ac:dyDescent="0.3">
      <c r="F6" s="89"/>
      <c r="G6" s="89"/>
      <c r="H6" s="89"/>
      <c r="I6" s="89"/>
      <c r="J6" s="89"/>
      <c r="K6" s="89"/>
      <c r="L6" s="89"/>
      <c r="M6" s="89"/>
      <c r="N6" s="89"/>
      <c r="O6" s="89"/>
    </row>
    <row r="7" spans="6:15" s="14" customFormat="1" x14ac:dyDescent="0.3">
      <c r="F7" s="89"/>
      <c r="G7" s="89"/>
      <c r="H7" s="89"/>
      <c r="I7" s="89"/>
      <c r="J7" s="89"/>
      <c r="K7" s="89"/>
      <c r="L7" s="89"/>
      <c r="M7" s="89"/>
      <c r="N7" s="89"/>
      <c r="O7" s="89"/>
    </row>
    <row r="8" spans="6:15" s="14" customFormat="1" ht="24" x14ac:dyDescent="0.3">
      <c r="F8" s="153" t="s">
        <v>196</v>
      </c>
      <c r="G8" s="157"/>
      <c r="H8" s="157"/>
      <c r="I8" s="157"/>
      <c r="J8" s="157"/>
      <c r="K8" s="157"/>
      <c r="L8" s="157"/>
      <c r="M8" s="157"/>
      <c r="N8" s="157"/>
      <c r="O8" s="157"/>
    </row>
    <row r="9" spans="6:15" s="14" customFormat="1" x14ac:dyDescent="0.3">
      <c r="F9" s="58" t="s">
        <v>197</v>
      </c>
      <c r="G9" s="89"/>
      <c r="H9" s="89"/>
      <c r="I9" s="89"/>
      <c r="J9" s="89"/>
      <c r="K9" s="89"/>
      <c r="L9" s="89"/>
      <c r="M9" s="89"/>
      <c r="N9" s="89"/>
      <c r="O9" s="89"/>
    </row>
    <row r="10" spans="6:15" s="14" customFormat="1" x14ac:dyDescent="0.3">
      <c r="F10" s="177" t="s">
        <v>1870</v>
      </c>
      <c r="G10" s="89"/>
      <c r="H10" s="89"/>
      <c r="I10" s="89"/>
      <c r="J10" s="89"/>
      <c r="K10" s="89"/>
      <c r="L10" s="89"/>
      <c r="M10" s="89"/>
      <c r="N10" s="89"/>
      <c r="O10" s="89"/>
    </row>
    <row r="11" spans="6:15" s="25" customFormat="1" ht="16.2" x14ac:dyDescent="0.3">
      <c r="F11" s="162" t="s">
        <v>28</v>
      </c>
      <c r="G11" s="162"/>
      <c r="H11" s="162"/>
      <c r="I11" s="162"/>
      <c r="J11" s="162"/>
      <c r="K11" s="162"/>
      <c r="L11" s="162"/>
      <c r="M11" s="162"/>
      <c r="N11" s="162"/>
      <c r="O11" s="162"/>
    </row>
    <row r="12" spans="6:15" s="25" customFormat="1" ht="32.25" customHeight="1" x14ac:dyDescent="0.3">
      <c r="F12" s="329" t="s">
        <v>1871</v>
      </c>
      <c r="G12" s="329"/>
      <c r="H12" s="329"/>
      <c r="I12" s="329"/>
      <c r="J12" s="329"/>
      <c r="K12" s="329"/>
      <c r="L12" s="161"/>
      <c r="M12" s="161"/>
      <c r="N12" s="161"/>
      <c r="O12" s="161"/>
    </row>
    <row r="13" spans="6:15" s="25" customFormat="1" ht="31.5" customHeight="1" x14ac:dyDescent="0.3">
      <c r="F13" s="329" t="s">
        <v>1872</v>
      </c>
      <c r="G13" s="329"/>
      <c r="H13" s="329"/>
      <c r="I13" s="329"/>
      <c r="J13" s="329"/>
      <c r="K13" s="329"/>
      <c r="L13" s="329"/>
      <c r="M13" s="329"/>
      <c r="N13" s="329"/>
      <c r="O13" s="329"/>
    </row>
    <row r="14" spans="6:15" s="25" customFormat="1" ht="33.75" customHeight="1" x14ac:dyDescent="0.3">
      <c r="F14" s="329" t="s">
        <v>1873</v>
      </c>
      <c r="G14" s="329"/>
      <c r="H14" s="329"/>
      <c r="I14" s="329"/>
      <c r="J14" s="329"/>
      <c r="K14" s="329"/>
      <c r="L14" s="163"/>
      <c r="M14" s="163"/>
      <c r="N14" s="163"/>
      <c r="O14" s="163"/>
    </row>
    <row r="15" spans="6:15" s="25" customFormat="1" ht="29.25" customHeight="1" x14ac:dyDescent="0.3">
      <c r="F15" s="329" t="s">
        <v>1874</v>
      </c>
      <c r="G15" s="329"/>
      <c r="H15" s="329"/>
      <c r="I15" s="329"/>
      <c r="J15" s="329"/>
      <c r="K15" s="329"/>
      <c r="L15" s="329"/>
      <c r="M15" s="329"/>
      <c r="N15" s="329"/>
      <c r="O15" s="329"/>
    </row>
    <row r="16" spans="6:15" s="25" customFormat="1" ht="48.45" customHeight="1" x14ac:dyDescent="0.3">
      <c r="F16" s="329" t="s">
        <v>1875</v>
      </c>
      <c r="G16" s="329"/>
      <c r="H16" s="329"/>
      <c r="I16" s="329"/>
      <c r="J16" s="329"/>
      <c r="K16" s="161"/>
      <c r="L16" s="329"/>
      <c r="M16" s="329"/>
      <c r="N16" s="329"/>
      <c r="O16" s="329"/>
    </row>
    <row r="17" spans="2:22" s="25" customFormat="1" ht="19.95" customHeight="1" x14ac:dyDescent="0.3">
      <c r="F17" s="329" t="s">
        <v>1876</v>
      </c>
      <c r="G17" s="329"/>
      <c r="H17" s="329"/>
      <c r="I17" s="329"/>
      <c r="J17" s="329"/>
      <c r="K17" s="329"/>
      <c r="L17" s="329"/>
      <c r="M17" s="329"/>
      <c r="N17" s="329"/>
      <c r="O17" s="329"/>
    </row>
    <row r="18" spans="2:22" s="25" customFormat="1" ht="19.95" customHeight="1" x14ac:dyDescent="0.3">
      <c r="F18" s="163" t="s">
        <v>1877</v>
      </c>
      <c r="G18" s="163"/>
      <c r="H18" s="163"/>
      <c r="I18" s="163"/>
      <c r="J18" s="163"/>
      <c r="K18" s="163"/>
      <c r="L18" s="163"/>
      <c r="M18" s="163"/>
      <c r="N18" s="163"/>
      <c r="O18" s="163"/>
    </row>
    <row r="19" spans="2:22" s="25" customFormat="1" x14ac:dyDescent="0.35">
      <c r="F19" s="332"/>
      <c r="G19" s="332"/>
      <c r="H19" s="332"/>
      <c r="I19" s="332"/>
      <c r="J19" s="332"/>
      <c r="K19" s="332"/>
      <c r="L19" s="332"/>
      <c r="M19" s="332"/>
      <c r="N19" s="332"/>
      <c r="O19" s="332"/>
    </row>
    <row r="20" spans="2:22" s="96" customFormat="1" x14ac:dyDescent="0.35">
      <c r="F20" s="330" t="s">
        <v>199</v>
      </c>
      <c r="G20" s="330"/>
      <c r="H20" s="330"/>
      <c r="I20" s="330"/>
      <c r="J20" s="330"/>
      <c r="K20" s="330"/>
      <c r="L20" s="331"/>
      <c r="N20" s="89"/>
      <c r="O20" s="89"/>
    </row>
    <row r="21" spans="2:22" ht="24" x14ac:dyDescent="0.35">
      <c r="B21" s="69" t="s">
        <v>200</v>
      </c>
      <c r="C21" s="69" t="s">
        <v>201</v>
      </c>
      <c r="D21" s="69" t="s">
        <v>202</v>
      </c>
      <c r="E21" s="69" t="s">
        <v>203</v>
      </c>
      <c r="F21" s="96" t="s">
        <v>204</v>
      </c>
      <c r="G21" s="96" t="s">
        <v>158</v>
      </c>
      <c r="H21" s="96" t="s">
        <v>205</v>
      </c>
      <c r="I21" s="96" t="s">
        <v>206</v>
      </c>
      <c r="J21" s="96" t="s">
        <v>207</v>
      </c>
      <c r="K21" s="96" t="s">
        <v>208</v>
      </c>
      <c r="L21" s="89" t="s">
        <v>179</v>
      </c>
      <c r="M21" s="96"/>
      <c r="N21" s="336" t="s">
        <v>198</v>
      </c>
      <c r="O21" s="336"/>
      <c r="P21" s="96"/>
      <c r="Q21" s="96"/>
      <c r="R21" s="96"/>
      <c r="S21" s="96"/>
      <c r="T21" s="96"/>
      <c r="U21" s="96"/>
      <c r="V21" s="96"/>
    </row>
    <row r="22" spans="2:22" ht="15.75" customHeight="1" x14ac:dyDescent="0.35">
      <c r="B22" s="69" t="str">
        <f>IFERROR(VLOOKUP(Government_revenues_table[[#This Row],[Classification SFP]],Table6_GFS_codes_classification[],COLUMNS($F:F)+3,FALSE),"Do not enter data")</f>
        <v>Autre recette (14E)</v>
      </c>
      <c r="C22" s="69" t="str">
        <f>IFERROR(VLOOKUP(Government_revenues_table[[#This Row],[Classification SFP]],Table6_GFS_codes_classification[],COLUMNS($F:G)+3,FALSE),"Do not enter data")</f>
        <v>Ventes de biens et de services (142E)</v>
      </c>
      <c r="D22" s="69" t="str">
        <f>IFERROR(VLOOKUP(Government_revenues_table[[#This Row],[Classification SFP]],Table6_GFS_codes_classification[],COLUMNS($F:H)+3,FALSE),"Do not enter data")</f>
        <v>Frais administratifs pour services gouvernementaux (1422E)</v>
      </c>
      <c r="E22" s="69" t="str">
        <f>IFERROR(VLOOKUP(Government_revenues_table[[#This Row],[Classification SFP]],Table6_GFS_codes_classification[],COLUMNS($F:I)+3,FALSE),"Do not enter data")</f>
        <v>Frais administratifs pour services gouvernementaux (1422E)</v>
      </c>
      <c r="F22" s="96" t="s">
        <v>598</v>
      </c>
      <c r="G22" s="89" t="s">
        <v>1868</v>
      </c>
      <c r="H22" s="96" t="s">
        <v>1933</v>
      </c>
      <c r="I22" s="96" t="s">
        <v>1959</v>
      </c>
      <c r="J22" s="96" t="s">
        <v>2059</v>
      </c>
      <c r="K22" s="103">
        <v>5792778192</v>
      </c>
      <c r="L22" s="96" t="s">
        <v>1156</v>
      </c>
      <c r="M22" s="96"/>
      <c r="N22" s="337" t="s">
        <v>211</v>
      </c>
      <c r="O22" s="337"/>
      <c r="P22" s="96"/>
      <c r="Q22" s="96"/>
      <c r="R22" s="96"/>
      <c r="S22" s="96"/>
      <c r="T22" s="96"/>
      <c r="U22" s="96"/>
      <c r="V22" s="96"/>
    </row>
    <row r="23" spans="2:22" ht="15.75" customHeight="1" x14ac:dyDescent="0.35">
      <c r="B23" s="69" t="str">
        <f>IFERROR(VLOOKUP(Government_revenues_table[[#This Row],[Classification SFP]],Table6_GFS_codes_classification[],COLUMNS($F:F)+3,FALSE),"Do not enter data")</f>
        <v>Cotisations sociales (12E)</v>
      </c>
      <c r="C23" s="69" t="str">
        <f>IFERROR(VLOOKUP(Government_revenues_table[[#This Row],[Classification SFP]],Table6_GFS_codes_classification[],COLUMNS($F:G)+3,FALSE),"Do not enter data")</f>
        <v>Cotisations patronales à la sécurité sociale (1212E)</v>
      </c>
      <c r="D23" s="69" t="str">
        <f>IFERROR(VLOOKUP(Government_revenues_table[[#This Row],[Classification SFP]],Table6_GFS_codes_classification[],COLUMNS($F:H)+3,FALSE),"Do not enter data")</f>
        <v>Cotisations patronales à la sécurité sociale (1212E)</v>
      </c>
      <c r="E23" s="69" t="str">
        <f>IFERROR(VLOOKUP(Government_revenues_table[[#This Row],[Classification SFP]],Table6_GFS_codes_classification[],COLUMNS($F:I)+3,FALSE),"Do not enter data")</f>
        <v>Cotisations patronales à la sécurité sociale (1212E)</v>
      </c>
      <c r="F23" s="96" t="s">
        <v>459</v>
      </c>
      <c r="G23" s="89" t="s">
        <v>1934</v>
      </c>
      <c r="H23" s="96" t="s">
        <v>1935</v>
      </c>
      <c r="I23" s="96" t="s">
        <v>1960</v>
      </c>
      <c r="J23" s="96" t="s">
        <v>1960</v>
      </c>
      <c r="K23" s="103">
        <v>8417988572.0900021</v>
      </c>
      <c r="L23" s="96" t="s">
        <v>1156</v>
      </c>
      <c r="M23" s="96"/>
      <c r="N23" s="337"/>
      <c r="O23" s="337"/>
      <c r="P23" s="96"/>
      <c r="Q23" s="96"/>
      <c r="R23" s="96"/>
      <c r="S23" s="96"/>
      <c r="T23" s="96"/>
      <c r="U23" s="96"/>
      <c r="V23" s="96"/>
    </row>
    <row r="24" spans="2:22" ht="15.75" customHeight="1" x14ac:dyDescent="0.35">
      <c r="B24" s="69" t="str">
        <f>IFERROR(VLOOKUP(Government_revenues_table[[#This Row],[Classification SFP]],Table6_GFS_codes_classification[],COLUMNS($F:F)+3,FALSE),"Do not enter data")</f>
        <v>Do not enter data</v>
      </c>
      <c r="C24" s="69" t="str">
        <f>IFERROR(VLOOKUP(Government_revenues_table[[#This Row],[Classification SFP]],Table6_GFS_codes_classification[],COLUMNS($F:G)+3,FALSE),"Do not enter data")</f>
        <v>Do not enter data</v>
      </c>
      <c r="D24" s="69" t="str">
        <f>IFERROR(VLOOKUP(Government_revenues_table[[#This Row],[Classification SFP]],Table6_GFS_codes_classification[],COLUMNS($F:H)+3,FALSE),"Do not enter data")</f>
        <v>Do not enter data</v>
      </c>
      <c r="E24" s="69" t="str">
        <f>IFERROR(VLOOKUP(Government_revenues_table[[#This Row],[Classification SFP]],Table6_GFS_codes_classification[],COLUMNS($F:I)+3,FALSE),"Do not enter data")</f>
        <v>Do not enter data</v>
      </c>
      <c r="F24" s="96" t="s">
        <v>1936</v>
      </c>
      <c r="G24" s="89" t="s">
        <v>1868</v>
      </c>
      <c r="H24" s="96" t="s">
        <v>1937</v>
      </c>
      <c r="I24" s="96" t="s">
        <v>1961</v>
      </c>
      <c r="J24" s="96" t="s">
        <v>2059</v>
      </c>
      <c r="K24" s="103">
        <v>331310488</v>
      </c>
      <c r="L24" s="96" t="s">
        <v>1156</v>
      </c>
      <c r="M24" s="96"/>
      <c r="N24" s="337"/>
      <c r="O24" s="337"/>
      <c r="P24" s="96"/>
      <c r="Q24" s="96"/>
      <c r="R24" s="96"/>
      <c r="S24" s="96"/>
      <c r="T24" s="96"/>
      <c r="U24" s="96"/>
      <c r="V24" s="96"/>
    </row>
    <row r="25" spans="2:22" ht="15.75" customHeight="1" x14ac:dyDescent="0.35">
      <c r="B25" s="69" t="str">
        <f>IFERROR(VLOOKUP(Government_revenues_table[[#This Row],[Classification SFP]],Table6_GFS_codes_classification[],COLUMNS($F:F)+3,FALSE),"Do not enter data")</f>
        <v>Impôts (11E)</v>
      </c>
      <c r="C25" s="69" t="str">
        <f>IFERROR(VLOOKUP(Government_revenues_table[[#This Row],[Classification SFP]],Table6_GFS_codes_classification[],COLUMNS($F:G)+3,FALSE),"Do not enter data")</f>
        <v>Taxes sur le commerce et les transactions au niveau international (115E)</v>
      </c>
      <c r="D25" s="69" t="str">
        <f>IFERROR(VLOOKUP(Government_revenues_table[[#This Row],[Classification SFP]],Table6_GFS_codes_classification[],COLUMNS($F:H)+3,FALSE),"Do not enter data")</f>
        <v>Taxes sur les exportations (1152E)</v>
      </c>
      <c r="E25" s="69" t="str">
        <f>IFERROR(VLOOKUP(Government_revenues_table[[#This Row],[Classification SFP]],Table6_GFS_codes_classification[],COLUMNS($F:I)+3,FALSE),"Do not enter data")</f>
        <v>Taxes sur les exportations (1152E)</v>
      </c>
      <c r="F25" s="96" t="s">
        <v>423</v>
      </c>
      <c r="G25" s="89" t="s">
        <v>1868</v>
      </c>
      <c r="H25" s="96" t="s">
        <v>1938</v>
      </c>
      <c r="I25" s="96" t="s">
        <v>1961</v>
      </c>
      <c r="J25" s="96" t="s">
        <v>2059</v>
      </c>
      <c r="K25" s="103">
        <v>3421579141</v>
      </c>
      <c r="L25" s="96" t="s">
        <v>1156</v>
      </c>
      <c r="M25" s="96"/>
      <c r="N25" s="337"/>
      <c r="O25" s="337"/>
      <c r="P25" s="96"/>
      <c r="Q25" s="96"/>
      <c r="R25" s="96"/>
      <c r="S25" s="96"/>
      <c r="T25" s="96"/>
      <c r="U25" s="96"/>
      <c r="V25" s="96"/>
    </row>
    <row r="26" spans="2:22" ht="15.75" customHeight="1" x14ac:dyDescent="0.35">
      <c r="B26" s="69" t="str">
        <f>IFERROR(VLOOKUP(Government_revenues_table[[#This Row],[Classification SFP]],Table6_GFS_codes_classification[],COLUMNS($F:F)+3,FALSE),"Do not enter data")</f>
        <v>Impôts (11E)</v>
      </c>
      <c r="C26" s="69" t="str">
        <f>IFERROR(VLOOKUP(Government_revenues_table[[#This Row],[Classification SFP]],Table6_GFS_codes_classification[],COLUMNS($F:G)+3,FALSE),"Do not enter data")</f>
        <v>Taxes sur le commerce et les transactions au niveau international (115E)</v>
      </c>
      <c r="D26" s="69" t="str">
        <f>IFERROR(VLOOKUP(Government_revenues_table[[#This Row],[Classification SFP]],Table6_GFS_codes_classification[],COLUMNS($F:H)+3,FALSE),"Do not enter data")</f>
        <v>Droits de douane et autres droits d’importation (1151E)</v>
      </c>
      <c r="E26" s="69" t="str">
        <f>IFERROR(VLOOKUP(Government_revenues_table[[#This Row],[Classification SFP]],Table6_GFS_codes_classification[],COLUMNS($F:I)+3,FALSE),"Do not enter data")</f>
        <v>Droits de douane et autres droits d’importation (1151E)</v>
      </c>
      <c r="F26" s="96" t="s">
        <v>409</v>
      </c>
      <c r="G26" s="89" t="s">
        <v>1934</v>
      </c>
      <c r="H26" s="96" t="s">
        <v>1939</v>
      </c>
      <c r="I26" s="96" t="s">
        <v>1961</v>
      </c>
      <c r="J26" s="96" t="s">
        <v>2059</v>
      </c>
      <c r="K26" s="103">
        <v>33801148214</v>
      </c>
      <c r="L26" s="96" t="s">
        <v>1156</v>
      </c>
      <c r="M26" s="96"/>
      <c r="N26" s="337"/>
      <c r="O26" s="337"/>
      <c r="P26" s="96"/>
      <c r="Q26" s="96"/>
      <c r="R26" s="96"/>
      <c r="S26" s="96"/>
      <c r="T26" s="96"/>
      <c r="U26" s="96"/>
      <c r="V26" s="96"/>
    </row>
    <row r="27" spans="2:22" x14ac:dyDescent="0.35">
      <c r="B27" s="69" t="str">
        <f>IFERROR(VLOOKUP(Government_revenues_table[[#This Row],[Classification SFP]],Table6_GFS_codes_classification[],COLUMNS($F:F)+3,FALSE),"Do not enter data")</f>
        <v>Do not enter data</v>
      </c>
      <c r="C27" s="69" t="str">
        <f>IFERROR(VLOOKUP(Government_revenues_table[[#This Row],[Classification SFP]],Table6_GFS_codes_classification[],COLUMNS($F:G)+3,FALSE),"Do not enter data")</f>
        <v>Do not enter data</v>
      </c>
      <c r="D27" s="69" t="str">
        <f>IFERROR(VLOOKUP(Government_revenues_table[[#This Row],[Classification SFP]],Table6_GFS_codes_classification[],COLUMNS($F:H)+3,FALSE),"Do not enter data")</f>
        <v>Do not enter data</v>
      </c>
      <c r="E27" s="69" t="str">
        <f>IFERROR(VLOOKUP(Government_revenues_table[[#This Row],[Classification SFP]],Table6_GFS_codes_classification[],COLUMNS($F:I)+3,FALSE),"Do not enter data")</f>
        <v>Do not enter data</v>
      </c>
      <c r="F27" s="96" t="s">
        <v>1940</v>
      </c>
      <c r="G27" s="89" t="s">
        <v>1934</v>
      </c>
      <c r="H27" s="96" t="s">
        <v>1941</v>
      </c>
      <c r="I27" s="96" t="s">
        <v>1961</v>
      </c>
      <c r="J27" s="96" t="s">
        <v>2059</v>
      </c>
      <c r="K27" s="103">
        <v>25853556867</v>
      </c>
      <c r="L27" s="96" t="s">
        <v>1156</v>
      </c>
      <c r="M27" s="96"/>
      <c r="N27" s="334" t="s">
        <v>217</v>
      </c>
      <c r="O27" s="334"/>
      <c r="P27" s="96"/>
      <c r="Q27" s="96"/>
      <c r="R27" s="96"/>
      <c r="S27" s="96"/>
      <c r="T27" s="96"/>
      <c r="U27" s="96"/>
      <c r="V27" s="96"/>
    </row>
    <row r="28" spans="2:22" x14ac:dyDescent="0.35">
      <c r="B28" s="69" t="str">
        <f>IFERROR(VLOOKUP(Government_revenues_table[[#This Row],[Classification SFP]],Table6_GFS_codes_classification[],COLUMNS($F:F)+3,FALSE),"Do not enter data")</f>
        <v>Do not enter data</v>
      </c>
      <c r="C28" s="69" t="str">
        <f>IFERROR(VLOOKUP(Government_revenues_table[[#This Row],[Classification SFP]],Table6_GFS_codes_classification[],COLUMNS($F:G)+3,FALSE),"Do not enter data")</f>
        <v>Do not enter data</v>
      </c>
      <c r="D28" s="69" t="str">
        <f>IFERROR(VLOOKUP(Government_revenues_table[[#This Row],[Classification SFP]],Table6_GFS_codes_classification[],COLUMNS($F:H)+3,FALSE),"Do not enter data")</f>
        <v>Do not enter data</v>
      </c>
      <c r="E28" s="69" t="str">
        <f>IFERROR(VLOOKUP(Government_revenues_table[[#This Row],[Classification SFP]],Table6_GFS_codes_classification[],COLUMNS($F:I)+3,FALSE),"Do not enter data")</f>
        <v>Do not enter data</v>
      </c>
      <c r="F28" s="96" t="s">
        <v>1940</v>
      </c>
      <c r="G28" s="89" t="s">
        <v>1868</v>
      </c>
      <c r="H28" s="96" t="s">
        <v>1942</v>
      </c>
      <c r="I28" s="96" t="s">
        <v>1961</v>
      </c>
      <c r="J28" s="96" t="s">
        <v>2059</v>
      </c>
      <c r="K28" s="103">
        <v>4137094775</v>
      </c>
      <c r="L28" s="96" t="s">
        <v>1156</v>
      </c>
      <c r="M28" s="96"/>
      <c r="N28" s="335" t="s">
        <v>219</v>
      </c>
      <c r="O28" s="335"/>
      <c r="P28" s="96"/>
      <c r="Q28" s="96"/>
      <c r="R28" s="96"/>
      <c r="S28" s="96"/>
      <c r="T28" s="96"/>
      <c r="U28" s="96"/>
      <c r="V28" s="96"/>
    </row>
    <row r="29" spans="2:22" ht="15.6" thickBot="1" x14ac:dyDescent="0.4">
      <c r="B29" s="69" t="str">
        <f>IFERROR(VLOOKUP(Government_revenues_table[[#This Row],[Classification SFP]],Table6_GFS_codes_classification[],COLUMNS($F:F)+3,FALSE),"Do not enter data")</f>
        <v>Do not enter data</v>
      </c>
      <c r="C29" s="69" t="str">
        <f>IFERROR(VLOOKUP(Government_revenues_table[[#This Row],[Classification SFP]],Table6_GFS_codes_classification[],COLUMNS($F:G)+3,FALSE),"Do not enter data")</f>
        <v>Do not enter data</v>
      </c>
      <c r="D29" s="69" t="str">
        <f>IFERROR(VLOOKUP(Government_revenues_table[[#This Row],[Classification SFP]],Table6_GFS_codes_classification[],COLUMNS($F:H)+3,FALSE),"Do not enter data")</f>
        <v>Do not enter data</v>
      </c>
      <c r="E29" s="69" t="str">
        <f>IFERROR(VLOOKUP(Government_revenues_table[[#This Row],[Classification SFP]],Table6_GFS_codes_classification[],COLUMNS($F:I)+3,FALSE),"Do not enter data")</f>
        <v>Do not enter data</v>
      </c>
      <c r="F29" s="96" t="s">
        <v>1943</v>
      </c>
      <c r="G29" s="89" t="s">
        <v>1868</v>
      </c>
      <c r="H29" s="96" t="s">
        <v>1944</v>
      </c>
      <c r="I29" s="96" t="s">
        <v>1962</v>
      </c>
      <c r="J29" s="96" t="s">
        <v>2059</v>
      </c>
      <c r="K29" s="103">
        <v>135147543364.60999</v>
      </c>
      <c r="L29" s="96" t="s">
        <v>1156</v>
      </c>
      <c r="M29" s="96"/>
      <c r="N29" s="70"/>
      <c r="O29" s="70"/>
      <c r="P29" s="96"/>
      <c r="Q29" s="96"/>
      <c r="R29" s="96"/>
      <c r="S29" s="96"/>
      <c r="T29" s="96"/>
      <c r="U29" s="96"/>
      <c r="V29" s="96"/>
    </row>
    <row r="30" spans="2:22" x14ac:dyDescent="0.35">
      <c r="B30" s="69" t="str">
        <f>IFERROR(VLOOKUP(Government_revenues_table[[#This Row],[Classification SFP]],Table6_GFS_codes_classification[],COLUMNS($F:F)+3,FALSE),"Do not enter data")</f>
        <v>Do not enter data</v>
      </c>
      <c r="C30" s="69" t="str">
        <f>IFERROR(VLOOKUP(Government_revenues_table[[#This Row],[Classification SFP]],Table6_GFS_codes_classification[],COLUMNS($F:G)+3,FALSE),"Do not enter data")</f>
        <v>Do not enter data</v>
      </c>
      <c r="D30" s="69" t="str">
        <f>IFERROR(VLOOKUP(Government_revenues_table[[#This Row],[Classification SFP]],Table6_GFS_codes_classification[],COLUMNS($F:H)+3,FALSE),"Do not enter data")</f>
        <v>Do not enter data</v>
      </c>
      <c r="E30" s="69" t="str">
        <f>IFERROR(VLOOKUP(Government_revenues_table[[#This Row],[Classification SFP]],Table6_GFS_codes_classification[],COLUMNS($F:I)+3,FALSE),"Do not enter data")</f>
        <v>Do not enter data</v>
      </c>
      <c r="F30" s="96" t="s">
        <v>1936</v>
      </c>
      <c r="G30" s="89" t="s">
        <v>1868</v>
      </c>
      <c r="H30" s="96" t="s">
        <v>1945</v>
      </c>
      <c r="I30" s="96" t="s">
        <v>1962</v>
      </c>
      <c r="J30" s="96" t="s">
        <v>2059</v>
      </c>
      <c r="K30" s="103">
        <v>28553515393.200001</v>
      </c>
      <c r="L30" s="96" t="s">
        <v>1156</v>
      </c>
      <c r="M30" s="96"/>
      <c r="N30" s="96"/>
      <c r="O30" s="96"/>
      <c r="P30" s="96"/>
      <c r="Q30" s="29"/>
      <c r="R30" s="89"/>
      <c r="S30" s="104"/>
      <c r="T30" s="89"/>
      <c r="U30" s="104"/>
      <c r="V30" s="89"/>
    </row>
    <row r="31" spans="2:22" x14ac:dyDescent="0.35">
      <c r="B31" s="69" t="str">
        <f>IFERROR(VLOOKUP(Government_revenues_table[[#This Row],[Classification SFP]],Table6_GFS_codes_classification[],COLUMNS($F:F)+3,FALSE),"Do not enter data")</f>
        <v>Do not enter data</v>
      </c>
      <c r="C31" s="69" t="str">
        <f>IFERROR(VLOOKUP(Government_revenues_table[[#This Row],[Classification SFP]],Table6_GFS_codes_classification[],COLUMNS($F:G)+3,FALSE),"Do not enter data")</f>
        <v>Do not enter data</v>
      </c>
      <c r="D31" s="69" t="str">
        <f>IFERROR(VLOOKUP(Government_revenues_table[[#This Row],[Classification SFP]],Table6_GFS_codes_classification[],COLUMNS($F:H)+3,FALSE),"Do not enter data")</f>
        <v>Do not enter data</v>
      </c>
      <c r="E31" s="69" t="str">
        <f>IFERROR(VLOOKUP(Government_revenues_table[[#This Row],[Classification SFP]],Table6_GFS_codes_classification[],COLUMNS($F:I)+3,FALSE),"Do not enter data")</f>
        <v>Do not enter data</v>
      </c>
      <c r="F31" s="96" t="s">
        <v>1946</v>
      </c>
      <c r="G31" s="96" t="s">
        <v>1868</v>
      </c>
      <c r="H31" s="96" t="s">
        <v>1947</v>
      </c>
      <c r="I31" s="96" t="s">
        <v>1962</v>
      </c>
      <c r="J31" s="96" t="s">
        <v>2059</v>
      </c>
      <c r="K31" s="105">
        <v>86529113195.799988</v>
      </c>
      <c r="L31" s="96" t="s">
        <v>1156</v>
      </c>
      <c r="M31" s="96"/>
      <c r="N31" s="96"/>
      <c r="O31" s="96"/>
      <c r="P31" s="96"/>
      <c r="Q31" s="333"/>
      <c r="R31" s="333"/>
      <c r="S31" s="333"/>
      <c r="T31" s="333"/>
      <c r="U31" s="333"/>
      <c r="V31" s="333"/>
    </row>
    <row r="32" spans="2:22" x14ac:dyDescent="0.35">
      <c r="B32" s="69" t="str">
        <f>IFERROR(VLOOKUP(Government_revenues_table[[#This Row],[Classification SFP]],Table6_GFS_codes_classification[],COLUMNS($F:F)+3,FALSE),"Do not enter data")</f>
        <v>Do not enter data</v>
      </c>
      <c r="C32" s="69" t="str">
        <f>IFERROR(VLOOKUP(Government_revenues_table[[#This Row],[Classification SFP]],Table6_GFS_codes_classification[],COLUMNS($F:G)+3,FALSE),"Do not enter data")</f>
        <v>Do not enter data</v>
      </c>
      <c r="D32" s="69" t="str">
        <f>IFERROR(VLOOKUP(Government_revenues_table[[#This Row],[Classification SFP]],Table6_GFS_codes_classification[],COLUMNS($F:H)+3,FALSE),"Do not enter data")</f>
        <v>Do not enter data</v>
      </c>
      <c r="E32" s="69" t="str">
        <f>IFERROR(VLOOKUP(Government_revenues_table[[#This Row],[Classification SFP]],Table6_GFS_codes_classification[],COLUMNS($F:I)+3,FALSE),"Do not enter data")</f>
        <v>Do not enter data</v>
      </c>
      <c r="F32" s="96" t="s">
        <v>1946</v>
      </c>
      <c r="G32" s="96" t="s">
        <v>48</v>
      </c>
      <c r="H32" s="96" t="s">
        <v>1947</v>
      </c>
      <c r="I32" s="96" t="s">
        <v>1962</v>
      </c>
      <c r="J32" s="96" t="s">
        <v>2059</v>
      </c>
      <c r="K32" s="105">
        <v>610363350</v>
      </c>
      <c r="L32" s="96" t="s">
        <v>1156</v>
      </c>
      <c r="M32" s="96"/>
      <c r="N32" s="96"/>
      <c r="O32" s="96"/>
      <c r="P32" s="96"/>
      <c r="Q32" s="96"/>
      <c r="R32" s="96"/>
      <c r="S32" s="96"/>
      <c r="T32" s="96"/>
      <c r="U32" s="96"/>
      <c r="V32" s="96"/>
    </row>
    <row r="33" spans="2:22" x14ac:dyDescent="0.35">
      <c r="B33" s="69" t="str">
        <f>IFERROR(VLOOKUP(Government_revenues_table[[#This Row],[Classification SFP]],Table6_GFS_codes_classification[],COLUMNS($F:F)+3,FALSE),"Do not enter data")</f>
        <v>Impôts (11E)</v>
      </c>
      <c r="C33" s="69" t="str">
        <f>IFERROR(VLOOKUP(Government_revenues_table[[#This Row],[Classification SFP]],Table6_GFS_codes_classification[],COLUMNS($F:G)+3,FALSE),"Do not enter data")</f>
        <v>Impôts sur le revenu, le bénéfice et les plus-values (111E)</v>
      </c>
      <c r="D33" s="69" t="str">
        <f>IFERROR(VLOOKUP(Government_revenues_table[[#This Row],[Classification SFP]],Table6_GFS_codes_classification[],COLUMNS($F:H)+3,FALSE),"Do not enter data")</f>
        <v>Impôts ordinaires sur le revenu, le bénéfice et les plus-values (1112E1)</v>
      </c>
      <c r="E33" s="69" t="str">
        <f>IFERROR(VLOOKUP(Government_revenues_table[[#This Row],[Classification SFP]],Table6_GFS_codes_classification[],COLUMNS($F:I)+3,FALSE),"Do not enter data")</f>
        <v>Impôts ordinaires sur le revenu, le bénéfice et les plus-values (1112E1)</v>
      </c>
      <c r="F33" s="96" t="s">
        <v>295</v>
      </c>
      <c r="G33" s="96" t="s">
        <v>1868</v>
      </c>
      <c r="H33" s="96" t="s">
        <v>1948</v>
      </c>
      <c r="I33" s="96" t="s">
        <v>1962</v>
      </c>
      <c r="J33" s="96" t="s">
        <v>2059</v>
      </c>
      <c r="K33" s="105">
        <v>7311585956.8399973</v>
      </c>
      <c r="L33" s="96" t="s">
        <v>1156</v>
      </c>
      <c r="M33" s="96"/>
      <c r="N33" s="96"/>
      <c r="O33" s="96"/>
      <c r="P33" s="96"/>
      <c r="Q33" s="96"/>
      <c r="R33" s="96"/>
      <c r="S33" s="96"/>
      <c r="T33" s="96"/>
      <c r="U33" s="96"/>
      <c r="V33" s="96"/>
    </row>
    <row r="34" spans="2:22" x14ac:dyDescent="0.35">
      <c r="B34" s="69" t="str">
        <f>IFERROR(VLOOKUP(Government_revenues_table[[#This Row],[Classification SFP]],Table6_GFS_codes_classification[],COLUMNS($F:F)+3,FALSE),"Do not enter data")</f>
        <v>Impôts (11E)</v>
      </c>
      <c r="C34" s="69" t="str">
        <f>IFERROR(VLOOKUP(Government_revenues_table[[#This Row],[Classification SFP]],Table6_GFS_codes_classification[],COLUMNS($F:G)+3,FALSE),"Do not enter data")</f>
        <v>Impôts sur le revenu, le bénéfice et les plus-values (111E)</v>
      </c>
      <c r="D34" s="69" t="str">
        <f>IFERROR(VLOOKUP(Government_revenues_table[[#This Row],[Classification SFP]],Table6_GFS_codes_classification[],COLUMNS($F:H)+3,FALSE),"Do not enter data")</f>
        <v>Impôts ordinaires sur le revenu, le bénéfice et les plus-values (1112E1)</v>
      </c>
      <c r="E34" s="69" t="str">
        <f>IFERROR(VLOOKUP(Government_revenues_table[[#This Row],[Classification SFP]],Table6_GFS_codes_classification[],COLUMNS($F:I)+3,FALSE),"Do not enter data")</f>
        <v>Impôts ordinaires sur le revenu, le bénéfice et les plus-values (1112E1)</v>
      </c>
      <c r="F34" s="96" t="s">
        <v>295</v>
      </c>
      <c r="G34" s="96" t="s">
        <v>1868</v>
      </c>
      <c r="H34" s="96" t="s">
        <v>1949</v>
      </c>
      <c r="I34" s="96" t="s">
        <v>1962</v>
      </c>
      <c r="J34" s="96" t="s">
        <v>2059</v>
      </c>
      <c r="K34" s="105">
        <v>58381345822.500015</v>
      </c>
      <c r="L34" s="96" t="s">
        <v>1156</v>
      </c>
      <c r="M34" s="96"/>
      <c r="N34" s="96"/>
      <c r="O34" s="96"/>
      <c r="P34" s="96"/>
      <c r="Q34" s="96"/>
      <c r="R34" s="96"/>
      <c r="S34" s="106"/>
      <c r="T34" s="96"/>
      <c r="U34" s="96"/>
      <c r="V34" s="96"/>
    </row>
    <row r="35" spans="2:22" x14ac:dyDescent="0.35">
      <c r="B35" s="71" t="str">
        <f>IFERROR(VLOOKUP(Government_revenues_table[[#This Row],[Classification SFP]],Table6_GFS_codes_classification[],COLUMNS($F:F)+3,FALSE),"Do not enter data")</f>
        <v>Do not enter data</v>
      </c>
      <c r="C35" s="71" t="str">
        <f>IFERROR(VLOOKUP(Government_revenues_table[[#This Row],[Classification SFP]],Table6_GFS_codes_classification[],COLUMNS($F:G)+3,FALSE),"Do not enter data")</f>
        <v>Do not enter data</v>
      </c>
      <c r="D35" s="71" t="str">
        <f>IFERROR(VLOOKUP(Government_revenues_table[[#This Row],[Classification SFP]],Table6_GFS_codes_classification[],COLUMNS($F:H)+3,FALSE),"Do not enter data")</f>
        <v>Do not enter data</v>
      </c>
      <c r="E35" s="71" t="str">
        <f>IFERROR(VLOOKUP(Government_revenues_table[[#This Row],[Classification SFP]],Table6_GFS_codes_classification[],COLUMNS($F:I)+3,FALSE),"Do not enter data")</f>
        <v>Do not enter data</v>
      </c>
      <c r="F35" s="96" t="s">
        <v>1940</v>
      </c>
      <c r="G35" s="96" t="s">
        <v>1934</v>
      </c>
      <c r="H35" s="96" t="s">
        <v>1950</v>
      </c>
      <c r="I35" s="96" t="s">
        <v>1962</v>
      </c>
      <c r="J35" s="96" t="s">
        <v>2059</v>
      </c>
      <c r="K35" s="105">
        <v>2500527233.6700006</v>
      </c>
      <c r="L35" s="96" t="s">
        <v>1156</v>
      </c>
      <c r="M35" s="96"/>
      <c r="N35" s="96"/>
      <c r="O35" s="96"/>
      <c r="P35" s="96"/>
      <c r="Q35" s="96"/>
      <c r="R35" s="96"/>
      <c r="S35" s="107"/>
      <c r="T35" s="96"/>
      <c r="U35" s="96"/>
      <c r="V35" s="96"/>
    </row>
    <row r="36" spans="2:22" x14ac:dyDescent="0.35">
      <c r="B36" s="69" t="str">
        <f>IFERROR(VLOOKUP(Government_revenues_table[[#This Row],[Classification SFP]],Table6_GFS_codes_classification[],COLUMNS($F:F)+3,FALSE),"Do not enter data")</f>
        <v>Do not enter data</v>
      </c>
      <c r="C36" s="69" t="str">
        <f>IFERROR(VLOOKUP(Government_revenues_table[[#This Row],[Classification SFP]],Table6_GFS_codes_classification[],COLUMNS($F:G)+3,FALSE),"Do not enter data")</f>
        <v>Do not enter data</v>
      </c>
      <c r="D36" s="69" t="str">
        <f>IFERROR(VLOOKUP(Government_revenues_table[[#This Row],[Classification SFP]],Table6_GFS_codes_classification[],COLUMNS($F:H)+3,FALSE),"Do not enter data")</f>
        <v>Do not enter data</v>
      </c>
      <c r="E36" s="69" t="str">
        <f>IFERROR(VLOOKUP(Government_revenues_table[[#This Row],[Classification SFP]],Table6_GFS_codes_classification[],COLUMNS($F:I)+3,FALSE),"Do not enter data")</f>
        <v>Do not enter data</v>
      </c>
      <c r="F36" s="96" t="s">
        <v>1940</v>
      </c>
      <c r="G36" s="96" t="s">
        <v>1934</v>
      </c>
      <c r="H36" s="96" t="s">
        <v>1951</v>
      </c>
      <c r="I36" s="96" t="s">
        <v>1962</v>
      </c>
      <c r="J36" s="96" t="s">
        <v>2059</v>
      </c>
      <c r="K36" s="105">
        <v>1118701321.9400001</v>
      </c>
      <c r="L36" s="96" t="s">
        <v>1156</v>
      </c>
      <c r="M36" s="96"/>
      <c r="N36" s="96"/>
      <c r="O36" s="96"/>
      <c r="P36" s="96"/>
      <c r="Q36" s="96"/>
      <c r="R36" s="96"/>
      <c r="S36" s="96"/>
      <c r="T36" s="96"/>
      <c r="U36" s="96"/>
      <c r="V36" s="96"/>
    </row>
    <row r="37" spans="2:22" x14ac:dyDescent="0.35">
      <c r="B37" s="69" t="str">
        <f>IFERROR(VLOOKUP(Government_revenues_table[[#This Row],[Classification SFP]],Table6_GFS_codes_classification[],COLUMNS($F:F)+3,FALSE),"Do not enter data")</f>
        <v>Autre recette (14E)</v>
      </c>
      <c r="C37" s="69" t="str">
        <f>IFERROR(VLOOKUP(Government_revenues_table[[#This Row],[Classification SFP]],Table6_GFS_codes_classification[],COLUMNS($F:G)+3,FALSE),"Do not enter data")</f>
        <v>Ventes de biens et de services (142E)</v>
      </c>
      <c r="D37" s="69" t="str">
        <f>IFERROR(VLOOKUP(Government_revenues_table[[#This Row],[Classification SFP]],Table6_GFS_codes_classification[],COLUMNS($F:H)+3,FALSE),"Do not enter data")</f>
        <v>Frais administratifs pour services gouvernementaux (1422E)</v>
      </c>
      <c r="E37" s="69" t="str">
        <f>IFERROR(VLOOKUP(Government_revenues_table[[#This Row],[Classification SFP]],Table6_GFS_codes_classification[],COLUMNS($F:I)+3,FALSE),"Do not enter data")</f>
        <v>Frais administratifs pour services gouvernementaux (1422E)</v>
      </c>
      <c r="F37" s="96" t="s">
        <v>598</v>
      </c>
      <c r="G37" s="96" t="s">
        <v>1868</v>
      </c>
      <c r="H37" s="96" t="s">
        <v>1952</v>
      </c>
      <c r="I37" s="96" t="s">
        <v>1963</v>
      </c>
      <c r="J37" s="96" t="s">
        <v>2059</v>
      </c>
      <c r="K37" s="105">
        <v>1423559558.3673058</v>
      </c>
      <c r="L37" s="96" t="s">
        <v>1156</v>
      </c>
      <c r="M37" s="96"/>
      <c r="N37" s="96"/>
      <c r="O37" s="96"/>
      <c r="P37" s="96"/>
      <c r="Q37" s="96"/>
      <c r="R37" s="96"/>
      <c r="S37" s="96"/>
      <c r="T37" s="96"/>
      <c r="U37" s="96"/>
      <c r="V37" s="96"/>
    </row>
    <row r="38" spans="2:22" x14ac:dyDescent="0.35">
      <c r="B38" s="69" t="str">
        <f>IFERROR(VLOOKUP(Government_revenues_table[[#This Row],[Classification SFP]],Table6_GFS_codes_classification[],COLUMNS($F:F)+3,FALSE),"Do not enter data")</f>
        <v>Do not enter data</v>
      </c>
      <c r="C38" s="69" t="str">
        <f>IFERROR(VLOOKUP(Government_revenues_table[[#This Row],[Classification SFP]],Table6_GFS_codes_classification[],COLUMNS($F:G)+3,FALSE),"Do not enter data")</f>
        <v>Do not enter data</v>
      </c>
      <c r="D38" s="69" t="str">
        <f>IFERROR(VLOOKUP(Government_revenues_table[[#This Row],[Classification SFP]],Table6_GFS_codes_classification[],COLUMNS($F:H)+3,FALSE),"Do not enter data")</f>
        <v>Do not enter data</v>
      </c>
      <c r="E38" s="69" t="str">
        <f>IFERROR(VLOOKUP(Government_revenues_table[[#This Row],[Classification SFP]],Table6_GFS_codes_classification[],COLUMNS($F:I)+3,FALSE),"Do not enter data")</f>
        <v>Do not enter data</v>
      </c>
      <c r="F38" s="96" t="s">
        <v>1953</v>
      </c>
      <c r="G38" s="96" t="s">
        <v>1868</v>
      </c>
      <c r="H38" s="96" t="s">
        <v>1954</v>
      </c>
      <c r="I38" s="96" t="s">
        <v>1963</v>
      </c>
      <c r="J38" s="96" t="s">
        <v>2060</v>
      </c>
      <c r="K38" s="105">
        <v>7466327247.5440006</v>
      </c>
      <c r="L38" s="96" t="s">
        <v>1156</v>
      </c>
      <c r="M38" s="96"/>
      <c r="N38" s="96"/>
      <c r="O38" s="96"/>
      <c r="P38" s="96"/>
      <c r="Q38" s="96"/>
      <c r="R38" s="96"/>
      <c r="S38" s="96"/>
      <c r="T38" s="96"/>
      <c r="U38" s="106"/>
      <c r="V38" s="96"/>
    </row>
    <row r="39" spans="2:22" x14ac:dyDescent="0.35">
      <c r="B39" s="69" t="str">
        <f>IFERROR(VLOOKUP(Government_revenues_table[[#This Row],[Classification SFP]],Table6_GFS_codes_classification[],COLUMNS($F:F)+3,FALSE),"Do not enter data")</f>
        <v>Do not enter data</v>
      </c>
      <c r="C39" s="69" t="str">
        <f>IFERROR(VLOOKUP(Government_revenues_table[[#This Row],[Classification SFP]],Table6_GFS_codes_classification[],COLUMNS($F:G)+3,FALSE),"Do not enter data")</f>
        <v>Do not enter data</v>
      </c>
      <c r="D39" s="69" t="str">
        <f>IFERROR(VLOOKUP(Government_revenues_table[[#This Row],[Classification SFP]],Table6_GFS_codes_classification[],COLUMNS($F:H)+3,FALSE),"Do not enter data")</f>
        <v>Do not enter data</v>
      </c>
      <c r="E39" s="69" t="str">
        <f>IFERROR(VLOOKUP(Government_revenues_table[[#This Row],[Classification SFP]],Table6_GFS_codes_classification[],COLUMNS($F:I)+3,FALSE),"Do not enter data")</f>
        <v>Do not enter data</v>
      </c>
      <c r="F39" s="96" t="s">
        <v>1953</v>
      </c>
      <c r="G39" s="96" t="s">
        <v>1868</v>
      </c>
      <c r="H39" s="96" t="s">
        <v>1955</v>
      </c>
      <c r="I39" s="96" t="s">
        <v>1963</v>
      </c>
      <c r="J39" s="96" t="s">
        <v>2060</v>
      </c>
      <c r="K39" s="105">
        <v>15435369890.232</v>
      </c>
      <c r="L39" s="96" t="s">
        <v>1156</v>
      </c>
      <c r="M39" s="96"/>
      <c r="N39" s="96"/>
      <c r="O39" s="96"/>
      <c r="P39" s="96"/>
      <c r="Q39" s="96"/>
      <c r="R39" s="96"/>
      <c r="S39" s="96"/>
      <c r="T39" s="96"/>
      <c r="U39" s="107"/>
      <c r="V39" s="96"/>
    </row>
    <row r="40" spans="2:22" x14ac:dyDescent="0.35">
      <c r="B40" s="69" t="str">
        <f>IFERROR(VLOOKUP(Government_revenues_table[[#This Row],[Classification SFP]],Table6_GFS_codes_classification[],COLUMNS($F:F)+3,FALSE),"Do not enter data")</f>
        <v>Autre recette (14E)</v>
      </c>
      <c r="C40" s="69" t="str">
        <f>IFERROR(VLOOKUP(Government_revenues_table[[#This Row],[Classification SFP]],Table6_GFS_codes_classification[],COLUMNS($F:G)+3,FALSE),"Do not enter data")</f>
        <v>Ventes de biens et de services (142E)</v>
      </c>
      <c r="D40" s="69" t="str">
        <f>IFERROR(VLOOKUP(Government_revenues_table[[#This Row],[Classification SFP]],Table6_GFS_codes_classification[],COLUMNS($F:H)+3,FALSE),"Do not enter data")</f>
        <v>Frais administratifs pour services gouvernementaux (1422E)</v>
      </c>
      <c r="E40" s="69" t="str">
        <f>IFERROR(VLOOKUP(Government_revenues_table[[#This Row],[Classification SFP]],Table6_GFS_codes_classification[],COLUMNS($F:I)+3,FALSE),"Do not enter data")</f>
        <v>Frais administratifs pour services gouvernementaux (1422E)</v>
      </c>
      <c r="F40" s="96" t="s">
        <v>598</v>
      </c>
      <c r="G40" s="96" t="s">
        <v>1868</v>
      </c>
      <c r="H40" s="96" t="s">
        <v>1956</v>
      </c>
      <c r="I40" s="96" t="s">
        <v>1964</v>
      </c>
      <c r="J40" s="96" t="s">
        <v>1964</v>
      </c>
      <c r="K40" s="105">
        <v>0</v>
      </c>
      <c r="L40" s="96" t="s">
        <v>1156</v>
      </c>
      <c r="M40" s="96"/>
      <c r="N40" s="96"/>
      <c r="O40" s="96"/>
      <c r="P40" s="96"/>
      <c r="Q40" s="96"/>
      <c r="R40" s="96"/>
      <c r="S40" s="96"/>
      <c r="T40" s="96"/>
      <c r="U40" s="96"/>
      <c r="V40" s="96"/>
    </row>
    <row r="41" spans="2:22" x14ac:dyDescent="0.35">
      <c r="B41" s="69" t="str">
        <f>IFERROR(VLOOKUP(Government_revenues_table[[#This Row],[Classification SFP]],Table6_GFS_codes_classification[],COLUMNS($F:F)+3,FALSE),"Do not enter data")</f>
        <v>Autre recette (14E)</v>
      </c>
      <c r="C41" s="69" t="str">
        <f>IFERROR(VLOOKUP(Government_revenues_table[[#This Row],[Classification SFP]],Table6_GFS_codes_classification[],COLUMNS($F:G)+3,FALSE),"Do not enter data")</f>
        <v>Ventes de biens et de services (142E)</v>
      </c>
      <c r="D41" s="69" t="str">
        <f>IFERROR(VLOOKUP(Government_revenues_table[[#This Row],[Classification SFP]],Table6_GFS_codes_classification[],COLUMNS($F:H)+3,FALSE),"Do not enter data")</f>
        <v>Frais administratifs pour services gouvernementaux (1422E)</v>
      </c>
      <c r="E41" s="69" t="str">
        <f>IFERROR(VLOOKUP(Government_revenues_table[[#This Row],[Classification SFP]],Table6_GFS_codes_classification[],COLUMNS($F:I)+3,FALSE),"Do not enter data")</f>
        <v>Frais administratifs pour services gouvernementaux (1422E)</v>
      </c>
      <c r="F41" s="96" t="s">
        <v>598</v>
      </c>
      <c r="G41" s="96" t="s">
        <v>1868</v>
      </c>
      <c r="H41" s="96" t="s">
        <v>1957</v>
      </c>
      <c r="I41" s="96" t="s">
        <v>1964</v>
      </c>
      <c r="J41" s="96" t="s">
        <v>1964</v>
      </c>
      <c r="K41" s="105">
        <v>0</v>
      </c>
      <c r="L41" s="96" t="s">
        <v>1156</v>
      </c>
      <c r="M41" s="96"/>
      <c r="N41" s="96"/>
      <c r="O41" s="96"/>
      <c r="P41" s="96"/>
      <c r="Q41" s="96"/>
      <c r="R41" s="96"/>
      <c r="S41" s="106"/>
      <c r="T41" s="96"/>
      <c r="U41" s="96"/>
      <c r="V41" s="96"/>
    </row>
    <row r="42" spans="2:22" x14ac:dyDescent="0.35">
      <c r="B42" s="69" t="str">
        <f>IFERROR(VLOOKUP(Government_revenues_table[[#This Row],[Classification SFP]],Table6_GFS_codes_classification[],COLUMNS($F:F)+3,FALSE),"Do not enter data")</f>
        <v>Autre recette (14E)</v>
      </c>
      <c r="C42" s="69" t="str">
        <f>IFERROR(VLOOKUP(Government_revenues_table[[#This Row],[Classification SFP]],Table6_GFS_codes_classification[],COLUMNS($F:G)+3,FALSE),"Do not enter data")</f>
        <v>Ventes de biens et de services (142E)</v>
      </c>
      <c r="D42" s="69" t="str">
        <f>IFERROR(VLOOKUP(Government_revenues_table[[#This Row],[Classification SFP]],Table6_GFS_codes_classification[],COLUMNS($F:H)+3,FALSE),"Do not enter data")</f>
        <v>Frais administratifs pour services gouvernementaux (1422E)</v>
      </c>
      <c r="E42" s="69" t="str">
        <f>IFERROR(VLOOKUP(Government_revenues_table[[#This Row],[Classification SFP]],Table6_GFS_codes_classification[],COLUMNS($F:I)+3,FALSE),"Do not enter data")</f>
        <v>Frais administratifs pour services gouvernementaux (1422E)</v>
      </c>
      <c r="F42" s="96" t="s">
        <v>598</v>
      </c>
      <c r="G42" s="96" t="s">
        <v>48</v>
      </c>
      <c r="H42" s="96" t="s">
        <v>1958</v>
      </c>
      <c r="I42" s="96" t="s">
        <v>1965</v>
      </c>
      <c r="J42" s="96" t="s">
        <v>1965</v>
      </c>
      <c r="K42" s="105">
        <v>671077700.11000001</v>
      </c>
      <c r="L42" s="96" t="s">
        <v>1156</v>
      </c>
      <c r="M42" s="96"/>
      <c r="N42" s="96"/>
      <c r="O42" s="96"/>
      <c r="P42" s="96"/>
      <c r="Q42" s="96"/>
      <c r="R42" s="96"/>
      <c r="S42" s="107"/>
      <c r="T42" s="96"/>
      <c r="U42" s="106"/>
      <c r="V42" s="96"/>
    </row>
    <row r="43" spans="2:22" x14ac:dyDescent="0.35">
      <c r="B43" s="69" t="str">
        <f>IFERROR(VLOOKUP(Government_revenues_table[[#This Row],[Classification SFP]],Table6_GFS_codes_classification[],COLUMNS($F:F)+3,FALSE),"Do not enter data")</f>
        <v>Do not enter data</v>
      </c>
      <c r="C43" s="69" t="str">
        <f>IFERROR(VLOOKUP(Government_revenues_table[[#This Row],[Classification SFP]],Table6_GFS_codes_classification[],COLUMNS($F:G)+3,FALSE),"Do not enter data")</f>
        <v>Do not enter data</v>
      </c>
      <c r="D43" s="69" t="str">
        <f>IFERROR(VLOOKUP(Government_revenues_table[[#This Row],[Classification SFP]],Table6_GFS_codes_classification[],COLUMNS($F:H)+3,FALSE),"Do not enter data")</f>
        <v>Do not enter data</v>
      </c>
      <c r="E43" s="69" t="str">
        <f>IFERROR(VLOOKUP(Government_revenues_table[[#This Row],[Classification SFP]],Table6_GFS_codes_classification[],COLUMNS($F:I)+3,FALSE),"Do not enter data")</f>
        <v>Do not enter data</v>
      </c>
      <c r="F43" s="96" t="s">
        <v>1953</v>
      </c>
      <c r="G43" s="96" t="s">
        <v>1868</v>
      </c>
      <c r="H43" s="96" t="s">
        <v>509</v>
      </c>
      <c r="I43" s="96" t="s">
        <v>1966</v>
      </c>
      <c r="J43" s="96" t="s">
        <v>1966</v>
      </c>
      <c r="K43" s="105">
        <v>7903459332.5699997</v>
      </c>
      <c r="L43" s="96" t="s">
        <v>1156</v>
      </c>
      <c r="M43" s="96"/>
      <c r="N43" s="96"/>
      <c r="O43" s="96"/>
      <c r="P43" s="96"/>
      <c r="Q43" s="96"/>
      <c r="R43" s="96"/>
      <c r="S43" s="107"/>
      <c r="T43" s="96"/>
      <c r="U43" s="107"/>
      <c r="V43" s="96"/>
    </row>
    <row r="44" spans="2:22" x14ac:dyDescent="0.35">
      <c r="B44" s="69" t="str">
        <f>IFERROR(VLOOKUP(Government_revenues_table[[#This Row],[Classification SFP]],Table6_GFS_codes_classification[],COLUMNS($F:F)+3,FALSE),"Do not enter data")</f>
        <v>Do not enter data</v>
      </c>
      <c r="C44" s="69" t="str">
        <f>IFERROR(VLOOKUP(Government_revenues_table[[#This Row],[Classification SFP]],Table6_GFS_codes_classification[],COLUMNS($F:G)+3,FALSE),"Do not enter data")</f>
        <v>Do not enter data</v>
      </c>
      <c r="D44" s="69" t="str">
        <f>IFERROR(VLOOKUP(Government_revenues_table[[#This Row],[Classification SFP]],Table6_GFS_codes_classification[],COLUMNS($F:H)+3,FALSE),"Do not enter data")</f>
        <v>Do not enter data</v>
      </c>
      <c r="E44" s="69" t="str">
        <f>IFERROR(VLOOKUP(Government_revenues_table[[#This Row],[Classification SFP]],Table6_GFS_codes_classification[],COLUMNS($F:I)+3,FALSE),"Do not enter data")</f>
        <v>Do not enter data</v>
      </c>
      <c r="F44" s="65" t="s">
        <v>147</v>
      </c>
      <c r="G44" s="96"/>
      <c r="H44" s="96"/>
      <c r="I44" s="96"/>
      <c r="J44" s="105"/>
      <c r="K44" s="105"/>
      <c r="L44" s="96"/>
      <c r="M44" s="96"/>
      <c r="N44" s="96"/>
      <c r="O44" s="96"/>
      <c r="P44" s="96"/>
      <c r="Q44" s="96"/>
      <c r="R44" s="96"/>
      <c r="S44" s="96"/>
      <c r="T44" s="96"/>
      <c r="U44" s="96"/>
    </row>
    <row r="45" spans="2:22" ht="15.6" thickBot="1" x14ac:dyDescent="0.4">
      <c r="B45" s="96"/>
      <c r="C45" s="96"/>
      <c r="D45" s="96"/>
      <c r="E45" s="96"/>
      <c r="F45" s="96"/>
      <c r="G45" s="96"/>
      <c r="H45" s="96"/>
      <c r="I45" s="96"/>
      <c r="J45" s="96"/>
      <c r="K45" s="96"/>
      <c r="L45" s="96"/>
      <c r="M45" s="96"/>
      <c r="N45" s="96"/>
      <c r="O45" s="96"/>
      <c r="P45" s="96"/>
      <c r="Q45" s="96"/>
      <c r="R45" s="96"/>
      <c r="S45" s="96"/>
      <c r="T45" s="96"/>
      <c r="U45" s="96"/>
      <c r="V45" s="96"/>
    </row>
    <row r="46" spans="2:22" ht="16.8" thickBot="1" x14ac:dyDescent="0.4">
      <c r="B46" s="96"/>
      <c r="C46" s="96"/>
      <c r="D46" s="96"/>
      <c r="E46" s="96"/>
      <c r="F46" s="96"/>
      <c r="G46" s="96"/>
      <c r="H46" s="96"/>
      <c r="I46" s="90" t="s">
        <v>222</v>
      </c>
      <c r="J46" s="68">
        <f>SUMIF(Government_revenues_table[Devise],"USD",Government_revenues_table[Valeur des recettes])+(IFERROR(SUMIF(Government_revenues_table[Devise],"&lt;&gt;USD",Government_revenues_table[Valeur des recettes])/'1-Présentation'!$E$28,0))</f>
        <v>98159862.564362228</v>
      </c>
      <c r="K46" s="92"/>
      <c r="L46" s="96"/>
      <c r="M46" s="96"/>
      <c r="N46" s="96"/>
      <c r="O46" s="96"/>
      <c r="P46" s="96"/>
      <c r="Q46" s="96"/>
      <c r="R46" s="96"/>
      <c r="S46" s="96"/>
      <c r="T46" s="96"/>
      <c r="U46" s="107"/>
      <c r="V46" s="96"/>
    </row>
    <row r="47" spans="2:22" ht="21" customHeight="1" thickBot="1" x14ac:dyDescent="0.4">
      <c r="B47" s="96"/>
      <c r="C47" s="96"/>
      <c r="D47" s="96"/>
      <c r="E47" s="96"/>
      <c r="F47" s="96"/>
      <c r="G47" s="96"/>
      <c r="H47" s="96"/>
      <c r="I47" s="11"/>
      <c r="J47" s="106"/>
      <c r="K47" s="106"/>
      <c r="L47" s="96"/>
      <c r="M47" s="96"/>
      <c r="N47" s="96"/>
      <c r="O47" s="96"/>
      <c r="P47" s="96"/>
      <c r="Q47" s="96"/>
      <c r="R47" s="96"/>
      <c r="S47" s="96"/>
      <c r="T47" s="96"/>
      <c r="U47" s="96"/>
      <c r="V47" s="96"/>
    </row>
    <row r="48" spans="2:22" ht="16.8" thickBot="1" x14ac:dyDescent="0.4">
      <c r="B48" s="96"/>
      <c r="C48" s="96"/>
      <c r="D48" s="96"/>
      <c r="E48" s="96"/>
      <c r="F48" s="96"/>
      <c r="G48" s="96"/>
      <c r="H48" s="96"/>
      <c r="I48" s="90" t="str">
        <f>"Total in "&amp;'[2]1-Présentation'!E27</f>
        <v xml:space="preserve">Total in </v>
      </c>
      <c r="J48" s="68">
        <f>IF('1-Présentation'!$E$27="USD",0,SUMIF(Government_revenues_table[Devise],'1-Présentation'!$E$27,Government_revenues_table[Valeur des recettes]))+(IFERROR(SUMIF(Government_revenues_table[Devise],"USD",Government_revenues_table[Valeur des recettes])*'[2]1-Présentation'!$E$28,0))</f>
        <v>434807945616.47327</v>
      </c>
      <c r="K48" s="92"/>
      <c r="L48" s="96"/>
      <c r="M48" s="96"/>
      <c r="N48" s="96"/>
      <c r="O48" s="96"/>
      <c r="P48" s="96"/>
      <c r="Q48" s="96"/>
      <c r="R48" s="96"/>
      <c r="S48" s="96"/>
      <c r="T48" s="96"/>
      <c r="U48" s="96"/>
      <c r="V48" s="96"/>
    </row>
    <row r="52" spans="2:22" ht="24" x14ac:dyDescent="0.35">
      <c r="B52" s="96"/>
      <c r="C52" s="96"/>
      <c r="D52" s="96"/>
      <c r="E52" s="96"/>
      <c r="F52" s="64" t="s">
        <v>223</v>
      </c>
      <c r="G52" s="64"/>
      <c r="H52" s="82"/>
      <c r="I52" s="82"/>
      <c r="J52" s="82"/>
      <c r="K52" s="82"/>
      <c r="L52" s="82"/>
      <c r="M52" s="96"/>
      <c r="N52" s="96"/>
      <c r="O52" s="96"/>
      <c r="P52" s="96"/>
      <c r="Q52" s="96"/>
      <c r="R52" s="96"/>
      <c r="S52" s="96"/>
      <c r="T52" s="96"/>
      <c r="U52" s="96"/>
      <c r="V52" s="96"/>
    </row>
    <row r="53" spans="2:22" x14ac:dyDescent="0.35">
      <c r="B53" s="96"/>
      <c r="C53" s="96"/>
      <c r="D53" s="96"/>
      <c r="E53" s="96"/>
      <c r="F53" s="72" t="s">
        <v>224</v>
      </c>
      <c r="G53" s="73"/>
      <c r="H53" s="73"/>
      <c r="I53" s="73"/>
      <c r="J53" s="74"/>
      <c r="K53" s="74"/>
      <c r="L53" s="73"/>
      <c r="M53" s="96"/>
      <c r="N53" s="96"/>
      <c r="O53" s="96"/>
      <c r="P53" s="96"/>
      <c r="Q53" s="96"/>
      <c r="R53" s="96"/>
      <c r="S53" s="96"/>
      <c r="T53" s="96"/>
      <c r="U53" s="96"/>
      <c r="V53" s="96"/>
    </row>
    <row r="54" spans="2:22" x14ac:dyDescent="0.35">
      <c r="B54" s="96"/>
      <c r="C54" s="96"/>
      <c r="D54" s="96"/>
      <c r="E54" s="96"/>
      <c r="F54" s="72"/>
      <c r="G54" s="73"/>
      <c r="H54" s="73"/>
      <c r="I54" s="73"/>
      <c r="J54" s="74"/>
      <c r="K54" s="74"/>
      <c r="L54" s="73"/>
      <c r="M54" s="96"/>
      <c r="N54" s="96"/>
      <c r="O54" s="96"/>
      <c r="P54" s="96"/>
      <c r="Q54" s="96"/>
      <c r="R54" s="96"/>
      <c r="S54" s="96"/>
      <c r="T54" s="96"/>
      <c r="U54" s="96"/>
      <c r="V54" s="96"/>
    </row>
    <row r="55" spans="2:22" x14ac:dyDescent="0.35">
      <c r="B55" s="96"/>
      <c r="C55" s="96"/>
      <c r="D55" s="96"/>
      <c r="E55" s="96"/>
      <c r="F55" s="72"/>
      <c r="G55" s="73"/>
      <c r="H55" s="73"/>
      <c r="I55" s="73"/>
      <c r="J55" s="74"/>
      <c r="K55" s="74"/>
      <c r="L55" s="73"/>
      <c r="M55" s="96"/>
      <c r="N55" s="96"/>
      <c r="O55" s="96"/>
      <c r="P55" s="96"/>
      <c r="Q55" s="96"/>
      <c r="R55" s="96"/>
      <c r="S55" s="96"/>
      <c r="T55" s="96"/>
      <c r="U55" s="96"/>
      <c r="V55" s="96"/>
    </row>
    <row r="56" spans="2:22" x14ac:dyDescent="0.35">
      <c r="F56" s="72" t="s">
        <v>225</v>
      </c>
      <c r="G56" s="73" t="s">
        <v>226</v>
      </c>
      <c r="H56" s="73"/>
      <c r="I56" s="73"/>
      <c r="J56" s="74"/>
      <c r="K56" s="74"/>
      <c r="L56" s="73"/>
      <c r="M56" s="96"/>
      <c r="N56" s="96"/>
      <c r="O56" s="96"/>
      <c r="P56" s="96"/>
      <c r="Q56" s="96"/>
      <c r="R56" s="96"/>
      <c r="S56" s="96"/>
      <c r="T56" s="96"/>
      <c r="U56" s="96"/>
    </row>
    <row r="57" spans="2:22" x14ac:dyDescent="0.35">
      <c r="F57" s="72" t="s">
        <v>227</v>
      </c>
      <c r="G57" s="73" t="s">
        <v>228</v>
      </c>
      <c r="H57" s="73"/>
      <c r="I57" s="73"/>
      <c r="J57" s="74"/>
      <c r="K57" s="74"/>
      <c r="L57" s="73"/>
      <c r="M57" s="96"/>
      <c r="N57" s="96"/>
      <c r="O57" s="96"/>
      <c r="P57" s="96"/>
      <c r="Q57" s="96"/>
      <c r="R57" s="96"/>
      <c r="S57" s="96"/>
      <c r="T57" s="96"/>
      <c r="U57" s="96"/>
    </row>
    <row r="58" spans="2:22" x14ac:dyDescent="0.35">
      <c r="F58" s="72"/>
      <c r="G58" s="75" t="s">
        <v>158</v>
      </c>
      <c r="H58" s="75" t="s">
        <v>205</v>
      </c>
      <c r="I58" s="75" t="s">
        <v>229</v>
      </c>
      <c r="J58" s="76" t="s">
        <v>208</v>
      </c>
      <c r="K58" s="76"/>
      <c r="L58" s="75" t="s">
        <v>179</v>
      </c>
      <c r="M58" s="96"/>
      <c r="N58" s="96"/>
      <c r="O58" s="96"/>
      <c r="P58" s="96"/>
      <c r="Q58" s="96"/>
      <c r="R58" s="96"/>
      <c r="S58" s="96"/>
      <c r="T58" s="96"/>
      <c r="U58" s="96"/>
    </row>
    <row r="59" spans="2:22" x14ac:dyDescent="0.35">
      <c r="F59" s="72"/>
      <c r="G59" s="77" t="s">
        <v>48</v>
      </c>
      <c r="H59" s="77" t="s">
        <v>230</v>
      </c>
      <c r="I59" s="77" t="s">
        <v>231</v>
      </c>
      <c r="J59" s="78"/>
      <c r="K59" s="78"/>
      <c r="L59" s="79" t="s">
        <v>1156</v>
      </c>
      <c r="M59" s="96"/>
      <c r="N59" s="96"/>
      <c r="O59" s="96"/>
      <c r="P59" s="96"/>
      <c r="Q59" s="96"/>
      <c r="R59" s="96"/>
      <c r="S59" s="96"/>
      <c r="T59" s="96"/>
      <c r="U59" s="96"/>
    </row>
    <row r="60" spans="2:22" x14ac:dyDescent="0.35">
      <c r="F60" s="72"/>
      <c r="G60" s="73" t="s">
        <v>165</v>
      </c>
      <c r="H60" s="73" t="s">
        <v>230</v>
      </c>
      <c r="I60" s="73" t="s">
        <v>231</v>
      </c>
      <c r="J60" s="74"/>
      <c r="K60" s="74"/>
      <c r="L60" s="73" t="s">
        <v>1156</v>
      </c>
      <c r="M60" s="96"/>
      <c r="N60" s="96"/>
      <c r="O60" s="96"/>
      <c r="P60" s="96"/>
      <c r="Q60" s="96"/>
      <c r="R60" s="96"/>
      <c r="S60" s="96"/>
      <c r="T60" s="96"/>
      <c r="U60" s="96"/>
    </row>
    <row r="61" spans="2:22" ht="15.6" thickBot="1" x14ac:dyDescent="0.4">
      <c r="F61" s="72"/>
      <c r="G61" s="80" t="s">
        <v>232</v>
      </c>
      <c r="H61" s="80"/>
      <c r="I61" s="80"/>
      <c r="J61" s="81">
        <f>SUM(J59:J60)</f>
        <v>0</v>
      </c>
      <c r="K61" s="81"/>
      <c r="L61" s="80" t="s">
        <v>1156</v>
      </c>
      <c r="M61" s="96"/>
      <c r="N61" s="96"/>
      <c r="O61" s="96"/>
      <c r="P61" s="96"/>
      <c r="Q61" s="96"/>
      <c r="R61" s="96"/>
      <c r="S61" s="96"/>
      <c r="T61" s="96"/>
      <c r="U61" s="96"/>
    </row>
    <row r="62" spans="2:22" ht="15.6" thickTop="1" x14ac:dyDescent="0.35">
      <c r="F62" s="72" t="s">
        <v>233</v>
      </c>
      <c r="G62" s="73" t="s">
        <v>234</v>
      </c>
      <c r="H62" s="73"/>
      <c r="I62" s="73"/>
      <c r="J62" s="74"/>
      <c r="K62" s="74"/>
      <c r="L62" s="73"/>
      <c r="M62" s="96"/>
      <c r="N62" s="96"/>
      <c r="O62" s="96"/>
      <c r="P62" s="96"/>
      <c r="Q62" s="96"/>
      <c r="R62" s="96"/>
      <c r="S62" s="96"/>
      <c r="T62" s="96"/>
      <c r="U62" s="96"/>
    </row>
    <row r="63" spans="2:22" x14ac:dyDescent="0.35">
      <c r="F63" s="72" t="s">
        <v>235</v>
      </c>
      <c r="G63" s="73" t="s">
        <v>234</v>
      </c>
      <c r="H63" s="73"/>
      <c r="I63" s="73"/>
      <c r="J63" s="74"/>
      <c r="K63" s="74"/>
      <c r="L63" s="73"/>
      <c r="M63" s="96"/>
      <c r="N63" s="96"/>
      <c r="O63" s="96"/>
      <c r="P63" s="96"/>
      <c r="Q63" s="96"/>
      <c r="R63" s="96"/>
      <c r="S63" s="96"/>
      <c r="T63" s="96"/>
      <c r="U63" s="96"/>
    </row>
    <row r="64" spans="2:22" x14ac:dyDescent="0.35">
      <c r="F64" s="72" t="s">
        <v>236</v>
      </c>
      <c r="G64" s="73" t="s">
        <v>234</v>
      </c>
      <c r="H64" s="73"/>
      <c r="I64" s="73"/>
      <c r="J64" s="74"/>
      <c r="K64" s="74"/>
      <c r="L64" s="73"/>
      <c r="M64" s="96"/>
      <c r="N64" s="96"/>
      <c r="O64" s="96"/>
      <c r="P64" s="96"/>
      <c r="Q64" s="96"/>
      <c r="R64" s="96"/>
      <c r="S64" s="96"/>
      <c r="T64" s="96"/>
      <c r="U64" s="96"/>
    </row>
    <row r="65" spans="6:21" x14ac:dyDescent="0.35">
      <c r="F65" s="72"/>
      <c r="G65" s="73"/>
      <c r="H65" s="73"/>
      <c r="I65" s="73"/>
      <c r="J65" s="74"/>
      <c r="K65" s="74"/>
      <c r="L65" s="73"/>
      <c r="M65" s="96"/>
      <c r="N65" s="96"/>
      <c r="O65" s="96"/>
      <c r="P65" s="96"/>
      <c r="Q65" s="96"/>
      <c r="R65" s="96"/>
      <c r="S65" s="96"/>
      <c r="T65" s="96"/>
      <c r="U65" s="96"/>
    </row>
    <row r="66" spans="6:21" x14ac:dyDescent="0.35">
      <c r="F66" s="72"/>
      <c r="G66" s="73"/>
      <c r="H66" s="73"/>
      <c r="I66" s="73"/>
      <c r="J66" s="74"/>
      <c r="K66" s="74"/>
      <c r="L66" s="73"/>
      <c r="M66" s="96"/>
      <c r="N66" s="96"/>
      <c r="O66" s="96"/>
      <c r="P66" s="96"/>
      <c r="Q66" s="96"/>
      <c r="R66" s="96"/>
      <c r="S66" s="96"/>
      <c r="T66" s="96"/>
      <c r="U66" s="96"/>
    </row>
    <row r="67" spans="6:21" ht="18.75" customHeight="1" x14ac:dyDescent="0.35">
      <c r="F67" s="72"/>
      <c r="G67" s="73"/>
      <c r="H67" s="73"/>
      <c r="I67" s="73"/>
      <c r="J67" s="74"/>
      <c r="K67" s="74"/>
      <c r="L67" s="73"/>
      <c r="M67" s="96"/>
      <c r="N67" s="96"/>
      <c r="O67" s="96"/>
      <c r="P67" s="96"/>
      <c r="Q67" s="96"/>
      <c r="R67" s="96"/>
      <c r="S67" s="96"/>
      <c r="T67" s="96"/>
      <c r="U67" s="96"/>
    </row>
    <row r="68" spans="6:21" ht="15.75" customHeight="1" x14ac:dyDescent="0.35">
      <c r="F68" s="72"/>
      <c r="G68" s="73"/>
      <c r="H68" s="73"/>
      <c r="I68" s="73"/>
      <c r="J68" s="74"/>
      <c r="K68" s="74"/>
      <c r="L68" s="73"/>
      <c r="M68" s="96"/>
      <c r="N68" s="96"/>
      <c r="O68" s="96"/>
      <c r="P68" s="96"/>
      <c r="Q68" s="96"/>
      <c r="R68" s="96"/>
      <c r="S68" s="96"/>
      <c r="T68" s="96"/>
      <c r="U68" s="96"/>
    </row>
    <row r="69" spans="6:21" x14ac:dyDescent="0.35">
      <c r="F69" s="72"/>
      <c r="G69" s="73"/>
      <c r="H69" s="73"/>
      <c r="I69" s="73"/>
      <c r="J69" s="74"/>
      <c r="K69" s="74"/>
      <c r="L69" s="73"/>
      <c r="M69" s="96"/>
      <c r="N69" s="96"/>
      <c r="O69" s="96"/>
      <c r="P69" s="96"/>
      <c r="Q69" s="96"/>
      <c r="R69" s="96"/>
      <c r="S69" s="96"/>
      <c r="T69" s="96"/>
      <c r="U69" s="96"/>
    </row>
    <row r="70" spans="6:21" x14ac:dyDescent="0.35">
      <c r="F70" s="72"/>
      <c r="G70" s="73"/>
      <c r="H70" s="73"/>
      <c r="I70" s="73"/>
      <c r="J70" s="74"/>
      <c r="K70" s="74"/>
      <c r="L70" s="73"/>
      <c r="M70" s="96"/>
      <c r="N70" s="96"/>
      <c r="O70" s="96"/>
      <c r="P70" s="96"/>
      <c r="Q70" s="96"/>
      <c r="R70" s="96"/>
      <c r="S70" s="96"/>
      <c r="T70" s="96"/>
      <c r="U70" s="96"/>
    </row>
    <row r="71" spans="6:21" x14ac:dyDescent="0.35">
      <c r="F71" s="20"/>
      <c r="G71" s="20"/>
      <c r="H71" s="20"/>
      <c r="I71" s="20"/>
      <c r="J71" s="20"/>
      <c r="K71" s="20"/>
      <c r="L71" s="20"/>
      <c r="M71" s="96"/>
      <c r="N71" s="96"/>
      <c r="O71" s="96"/>
      <c r="P71" s="96"/>
      <c r="Q71" s="96"/>
      <c r="R71" s="96"/>
      <c r="S71" s="96"/>
      <c r="T71" s="96"/>
      <c r="U71" s="96"/>
    </row>
    <row r="72" spans="6:21" ht="16.2" x14ac:dyDescent="0.35">
      <c r="F72" s="164" t="s">
        <v>237</v>
      </c>
    </row>
  </sheetData>
  <sheetProtection insertRows="0"/>
  <protectedRanges>
    <protectedRange algorithmName="SHA-512" hashValue="19r0bVvPR7yZA0UiYij7Tv1CBk3noIABvFePbLhCJ4nk3L6A+Fy+RdPPS3STf+a52x4pG2PQK4FAkXK9epnlIA==" saltValue="gQC4yrLvnbJqxYZ0KSEoZA==" spinCount="100000" sqref="L59 L46 F22:G44 I44:L44 I22:I43 K22:L43" name="Government revenues"/>
  </protectedRanges>
  <mergeCells count="17">
    <mergeCell ref="F17:K17"/>
    <mergeCell ref="L17:O17"/>
    <mergeCell ref="F14:K14"/>
    <mergeCell ref="L16:O16"/>
    <mergeCell ref="F16:J16"/>
    <mergeCell ref="F20:L20"/>
    <mergeCell ref="F19:O19"/>
    <mergeCell ref="Q31:V31"/>
    <mergeCell ref="N27:O27"/>
    <mergeCell ref="N28:O28"/>
    <mergeCell ref="N21:O21"/>
    <mergeCell ref="N22:O26"/>
    <mergeCell ref="F12:K12"/>
    <mergeCell ref="F13:K13"/>
    <mergeCell ref="L13:O13"/>
    <mergeCell ref="F15:K15"/>
    <mergeCell ref="L15:O15"/>
  </mergeCells>
  <dataValidations count="11">
    <dataValidation type="list" allowBlank="1" showInputMessage="1" showErrorMessage="1" sqref="L59:L61" xr:uid="{D192E264-08C1-4ABF-8184-48A13724DD23}">
      <formula1>Currency_code_list</formula1>
    </dataValidation>
    <dataValidation type="textLength" allowBlank="1" showInputMessage="1" showErrorMessage="1" errorTitle="Veuillez ne pas modifier ces cellules" error="Veuillez ne pas modifier ces cellules" sqref="F52:L53 K21:L21 F21:H21" xr:uid="{040A0F63-1C12-415F-BF0F-4E009D609B75}">
      <formula1>10000</formula1>
      <formula2>50000</formula2>
    </dataValidation>
    <dataValidation allowBlank="1" showInputMessage="1" showErrorMessage="1" errorTitle="Veuillez ne pas modifier ces cellules" error="Veuillez ne pas modifier ces cellules" sqref="I21:J21" xr:uid="{45C4F56B-DACD-4ADD-9EF3-528E1B8FF490}"/>
    <dataValidation type="whole" allowBlank="1" showInputMessage="1" showErrorMessage="1" errorTitle="Veuillez ne pas modifier ces cellules" error="Veuillez ne pas modifier ces cellules" sqref="F71:L71" xr:uid="{B41B3659-95C0-4782-8249-C45F1BA8CF71}">
      <formula1>10000</formula1>
      <formula2>50000</formula2>
    </dataValidation>
    <dataValidation type="textLength" allowBlank="1" showInputMessage="1" showErrorMessage="1" sqref="M52:O71 B45:H51 L45:O51 I45:K45 J47:K47 I49:K51 P45:P71 F20:O20 B7:E20 P7:P20 L7:O10 M21:P44 A7:A71 F7:K18" xr:uid="{C34C43B0-4B88-4697-A1F8-6046FF94A4E3}">
      <formula1>9999999</formula1>
      <formula2>99999999</formula2>
    </dataValidation>
    <dataValidation type="whole" allowBlank="1" showInputMessage="1" showErrorMessage="1" sqref="K46 I46 I48 K48" xr:uid="{89211BE3-9C99-4B00-84AC-51B5A538A063}">
      <formula1>1</formula1>
      <formula2>2</formula2>
    </dataValidation>
    <dataValidation type="list" allowBlank="1" showInputMessage="1" showErrorMessage="1" sqref="F22:F44" xr:uid="{00000000-0002-0000-0300-000003000000}">
      <formula1>GFS_list</formula1>
    </dataValidation>
    <dataValidation allowBlank="1" showInputMessage="1" showErrorMessage="1" promptTitle="Nom du flux de revenus" sqref="H22:H44 J22:J43" xr:uid="{D5542179-2FB1-4F51-A9A0-8B4969D42E2C}"/>
    <dataValidation type="decimal" operator="notBetween" allowBlank="1" showInputMessage="1" showErrorMessage="1" errorTitle="Nombre" error="Veuillez ne saisir que des nombres dans cette cellule" promptTitle="Valeur des recettes" prompt="Veuillez saisir le montant total du flux de revenus tel que divulgué par le gouvernement, y compris les montants non rapprochés." sqref="K22:K44" xr:uid="{E188CC06-04C5-4523-9D0F-33E094E7A8EB}">
      <formula1>0.1</formula1>
      <formula2>0.2</formula2>
    </dataValidation>
    <dataValidation allowBlank="1" showInputMessage="1" showErrorMessage="1" promptTitle="Bénéficiaire final" prompt="Saisissez ici le nom du bénéficiaire final, Trésor public ou autres entités._x000a__x000a_Veuillez éviter d’utiliser des acronymes et saisissez le nom complet." sqref="J44" xr:uid="{51EC2DA0-15C8-45B7-960D-51D82FF1A889}"/>
    <dataValidation type="list" allowBlank="1" showInputMessage="1" showErrorMessage="1" promptTitle="Please select sector" prompt="Please select the relevant sector from the list" sqref="G22:G44" xr:uid="{64357C56-0FFA-4D5A-A13F-10DAE4679BA3}">
      <formula1>Sector_list</formula1>
    </dataValidation>
  </dataValidations>
  <hyperlinks>
    <hyperlink ref="F20" r:id="rId1" location="r4-1" display="EITI Requirement 4.1" xr:uid="{EB616848-9320-443F-A042-28F04868856E}"/>
    <hyperlink ref="N28:O28" r:id="rId2" display="or, https://www.imf.org/external/np/sta/gfsm/" xr:uid="{284D235A-5255-4F28-9EE1-D745AE57E870}"/>
    <hyperlink ref="N27:O27" r:id="rId3" display="For more guidance, please visit https://eiti.org/summary-data-template" xr:uid="{D9737CA5-4C3E-45EE-957B-235C04309CF3}"/>
    <hyperlink ref="F72" location="'5-Recettes gouv.(ent.+proj)'!A1" display="Continue to 5_Gov revenues (comp+proj)" xr:uid="{A5ADD6EB-AE1C-4730-A7A2-7ED726DA5128}"/>
    <hyperlink ref="F10" location="What_is_GFS?" display="What is GFS?" xr:uid="{DA28E413-BBDE-48DF-8793-DC191C348661}"/>
  </hyperlinks>
  <pageMargins left="0.7" right="0.7" top="0.75" bottom="0.75" header="0.3" footer="0.3"/>
  <pageSetup paperSize="9" scale="27" fitToHeight="0" orientation="landscape" r:id="rId4"/>
  <colBreaks count="1" manualBreakCount="1">
    <brk id="13" max="1048575" man="1"/>
  </colBreaks>
  <drawing r:id="rId5"/>
  <tableParts count="1">
    <tablePart r:id="rId6"/>
  </tableParts>
  <extLst>
    <ext xmlns:x14="http://schemas.microsoft.com/office/spreadsheetml/2009/9/main" uri="{CCE6A557-97BC-4b89-ADB6-D9C93CAAB3DF}">
      <x14:dataValidations xmlns:xm="http://schemas.microsoft.com/office/excel/2006/main" count="3">
        <x14:dataValidation type="list" allowBlank="1" showInputMessage="1" showErrorMessage="1" xr:uid="{00000000-0002-0000-0300-000000000000}">
          <x14:formula1>
            <xm:f>'https://extractives.sharepoint.com/sites/Data/Shared Documents/General/Summary data 2.0 revisions -2023-/Final version SDT 2.1/[Lists]Lists'!#REF!</xm:f>
          </x14:formula1>
          <xm:sqref>B22:E44</xm:sqref>
        </x14:dataValidation>
        <x14:dataValidation type="list" allowBlank="1" showInputMessage="1" showErrorMessage="1" xr:uid="{A050ECA3-A100-4D98-9485-E4D9356E6AA2}">
          <x14:formula1>
            <xm:f>Listes!$I$11:$I$168</xm:f>
          </x14:formula1>
          <xm:sqref>L22:L44</xm:sqref>
        </x14:dataValidation>
        <x14:dataValidation type="list" allowBlank="1" showInputMessage="1" showErrorMessage="1" promptTitle="Agence gouvernementale bénéficiaire" prompt="Saisissez ici le nom de l’entité de l’État bénéficiaire._x000a__x000a_Veuillez éviter d’utiliser des acronymes et saisissez le nom complet." xr:uid="{10BA7ED0-F600-4C88-83FC-F0F20EDAC4FD}">
          <x14:formula1>
            <xm:f>'3-Liste des entités et projets'!$B$16:$B$26</xm:f>
          </x14:formula1>
          <xm:sqref>I22:I44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sheetPr codeName="Sheet6"/>
  <dimension ref="B2:AI290"/>
  <sheetViews>
    <sheetView showGridLines="0" topLeftCell="A247" zoomScale="70" zoomScaleNormal="70" workbookViewId="0">
      <selection activeCell="C254" sqref="C254"/>
    </sheetView>
  </sheetViews>
  <sheetFormatPr defaultColWidth="9.33203125" defaultRowHeight="15" x14ac:dyDescent="0.35"/>
  <cols>
    <col min="1" max="1" width="3.6640625" style="11" customWidth="1"/>
    <col min="2" max="2" width="7.44140625" style="11" hidden="1" customWidth="1"/>
    <col min="3" max="3" width="18.6640625" style="11" customWidth="1"/>
    <col min="4" max="4" width="26" style="11" bestFit="1" customWidth="1"/>
    <col min="5" max="5" width="48.5546875" style="11" customWidth="1"/>
    <col min="6" max="7" width="20.33203125" style="11" customWidth="1"/>
    <col min="8" max="8" width="22.6640625" style="11" bestFit="1" customWidth="1"/>
    <col min="9" max="9" width="14.5546875" style="11" customWidth="1"/>
    <col min="10" max="10" width="25.44140625" style="11" bestFit="1" customWidth="1"/>
    <col min="11" max="11" width="19.6640625" style="11" customWidth="1"/>
    <col min="12" max="12" width="20.6640625" style="11" customWidth="1"/>
    <col min="13" max="13" width="30.6640625" style="11" customWidth="1"/>
    <col min="14" max="14" width="21.33203125" style="11" customWidth="1"/>
    <col min="15" max="15" width="4" style="11" customWidth="1"/>
    <col min="16" max="16" width="9.33203125" style="11"/>
    <col min="17" max="33" width="15.6640625" style="11" customWidth="1"/>
    <col min="34" max="16384" width="9.33203125" style="11"/>
  </cols>
  <sheetData>
    <row r="2" spans="2:35" s="30" customFormat="1" ht="24" x14ac:dyDescent="0.35">
      <c r="B2" s="96"/>
      <c r="C2" s="340" t="s">
        <v>1968</v>
      </c>
      <c r="D2" s="341"/>
      <c r="E2" s="341"/>
      <c r="F2" s="341"/>
      <c r="G2" s="341"/>
      <c r="H2" s="341"/>
      <c r="I2" s="341"/>
      <c r="J2" s="341"/>
      <c r="K2" s="341"/>
      <c r="L2" s="341"/>
      <c r="M2" s="341"/>
      <c r="N2" s="341"/>
      <c r="O2" s="96"/>
      <c r="P2" s="96"/>
      <c r="Q2" s="96"/>
      <c r="R2" s="96"/>
      <c r="S2" s="96"/>
      <c r="T2" s="96"/>
      <c r="U2" s="96"/>
      <c r="V2" s="96"/>
      <c r="W2" s="96"/>
      <c r="X2" s="96"/>
      <c r="Y2" s="96"/>
      <c r="Z2" s="96"/>
      <c r="AA2" s="96"/>
      <c r="AB2" s="96"/>
      <c r="AC2" s="96"/>
      <c r="AD2" s="96"/>
      <c r="AE2" s="96"/>
      <c r="AF2" s="96"/>
      <c r="AG2" s="96"/>
      <c r="AH2" s="96"/>
      <c r="AI2" s="96"/>
    </row>
    <row r="3" spans="2:35" s="30" customFormat="1" ht="24" x14ac:dyDescent="0.35">
      <c r="B3" s="96"/>
      <c r="C3" s="58" t="s">
        <v>238</v>
      </c>
      <c r="D3" s="165"/>
      <c r="E3" s="165"/>
      <c r="F3" s="165"/>
      <c r="G3" s="165"/>
      <c r="H3" s="165"/>
      <c r="I3" s="165"/>
      <c r="J3" s="165"/>
      <c r="K3" s="165"/>
      <c r="L3" s="165"/>
      <c r="M3" s="165"/>
      <c r="N3" s="165"/>
      <c r="O3" s="96"/>
      <c r="P3" s="96"/>
      <c r="Q3" s="96"/>
      <c r="R3" s="96"/>
      <c r="S3" s="96"/>
      <c r="T3" s="96"/>
      <c r="U3" s="96"/>
      <c r="V3" s="96"/>
      <c r="W3" s="96"/>
      <c r="X3" s="96"/>
      <c r="Y3" s="96"/>
      <c r="Z3" s="96"/>
      <c r="AA3" s="96"/>
      <c r="AB3" s="96"/>
      <c r="AC3" s="96"/>
      <c r="AD3" s="96"/>
      <c r="AE3" s="96"/>
      <c r="AF3" s="96"/>
      <c r="AG3" s="96"/>
      <c r="AH3" s="96"/>
      <c r="AI3" s="96"/>
    </row>
    <row r="4" spans="2:35" s="30" customFormat="1" ht="14.25" customHeight="1" x14ac:dyDescent="0.35">
      <c r="B4" s="96"/>
      <c r="C4" s="170" t="s">
        <v>239</v>
      </c>
      <c r="D4" s="171"/>
      <c r="E4" s="339" t="s">
        <v>240</v>
      </c>
      <c r="F4" s="339"/>
      <c r="G4" s="167"/>
      <c r="H4" s="167"/>
      <c r="I4" s="167"/>
      <c r="J4" s="167"/>
      <c r="K4" s="167"/>
      <c r="L4" s="167"/>
      <c r="M4" s="167"/>
      <c r="N4" s="167"/>
      <c r="O4" s="167"/>
      <c r="P4" s="96"/>
      <c r="Q4" s="96"/>
      <c r="R4" s="96"/>
      <c r="S4" s="96"/>
      <c r="T4" s="96"/>
      <c r="U4" s="96"/>
      <c r="V4" s="96"/>
      <c r="W4" s="96"/>
      <c r="X4" s="96"/>
      <c r="Y4" s="96"/>
      <c r="Z4" s="96"/>
      <c r="AA4" s="96"/>
      <c r="AB4" s="96"/>
      <c r="AC4" s="96"/>
      <c r="AD4" s="96"/>
      <c r="AE4" s="96"/>
      <c r="AF4" s="96"/>
      <c r="AG4" s="96"/>
      <c r="AH4" s="96"/>
      <c r="AI4" s="96"/>
    </row>
    <row r="5" spans="2:35" ht="29.25" customHeight="1" x14ac:dyDescent="0.35">
      <c r="C5" s="342" t="s">
        <v>28</v>
      </c>
      <c r="D5" s="342"/>
      <c r="E5" s="342"/>
      <c r="F5" s="342"/>
      <c r="G5" s="342"/>
      <c r="H5" s="342"/>
      <c r="I5" s="342"/>
      <c r="J5" s="342"/>
      <c r="K5" s="342"/>
      <c r="L5" s="342"/>
      <c r="M5" s="342"/>
      <c r="N5" s="342"/>
    </row>
    <row r="6" spans="2:35" s="30" customFormat="1" ht="15.6" customHeight="1" x14ac:dyDescent="0.35">
      <c r="B6" s="96"/>
      <c r="C6" s="338" t="s">
        <v>241</v>
      </c>
      <c r="D6" s="338"/>
      <c r="E6" s="338"/>
      <c r="F6" s="338"/>
      <c r="G6" s="338"/>
      <c r="H6" s="338"/>
      <c r="I6" s="338"/>
      <c r="J6" s="338"/>
      <c r="K6" s="338"/>
      <c r="L6" s="338"/>
      <c r="M6" s="338"/>
      <c r="N6" s="338"/>
      <c r="O6" s="96"/>
      <c r="P6" s="96"/>
      <c r="Q6" s="96"/>
      <c r="R6" s="96"/>
      <c r="S6" s="96"/>
      <c r="T6" s="96"/>
      <c r="U6" s="96"/>
      <c r="V6" s="96"/>
      <c r="W6" s="96"/>
      <c r="X6" s="96"/>
      <c r="Y6" s="96"/>
      <c r="Z6" s="96"/>
      <c r="AA6" s="96"/>
      <c r="AB6" s="96"/>
      <c r="AC6" s="96"/>
      <c r="AD6" s="96"/>
      <c r="AE6" s="96"/>
      <c r="AF6" s="96"/>
      <c r="AG6" s="96"/>
      <c r="AH6" s="96"/>
      <c r="AI6" s="96"/>
    </row>
    <row r="7" spans="2:35" s="30" customFormat="1" ht="15.6" customHeight="1" x14ac:dyDescent="0.35">
      <c r="B7" s="96"/>
      <c r="C7" s="338" t="s">
        <v>242</v>
      </c>
      <c r="D7" s="338"/>
      <c r="E7" s="338"/>
      <c r="F7" s="338"/>
      <c r="G7" s="338"/>
      <c r="H7" s="338"/>
      <c r="I7" s="338"/>
      <c r="J7" s="338"/>
      <c r="K7" s="338"/>
      <c r="L7" s="338"/>
      <c r="M7" s="338"/>
      <c r="N7" s="338"/>
      <c r="O7" s="96"/>
      <c r="P7" s="96"/>
      <c r="Q7" s="96"/>
      <c r="R7" s="96"/>
      <c r="S7" s="96"/>
      <c r="T7" s="96"/>
      <c r="U7" s="96"/>
      <c r="V7" s="96"/>
      <c r="W7" s="96"/>
      <c r="X7" s="96"/>
      <c r="Y7" s="96"/>
      <c r="Z7" s="96"/>
      <c r="AA7" s="96"/>
      <c r="AB7" s="96"/>
      <c r="AC7" s="96"/>
      <c r="AD7" s="96"/>
      <c r="AE7" s="96"/>
      <c r="AF7" s="96"/>
      <c r="AG7" s="96"/>
      <c r="AH7" s="96"/>
      <c r="AI7" s="96"/>
    </row>
    <row r="8" spans="2:35" s="30" customFormat="1" ht="15.6" customHeight="1" x14ac:dyDescent="0.35">
      <c r="B8" s="96"/>
      <c r="C8" s="338" t="s">
        <v>243</v>
      </c>
      <c r="D8" s="338"/>
      <c r="E8" s="338"/>
      <c r="F8" s="338"/>
      <c r="G8" s="338"/>
      <c r="H8" s="338"/>
      <c r="I8" s="338"/>
      <c r="J8" s="338"/>
      <c r="K8" s="338"/>
      <c r="L8" s="338"/>
      <c r="M8" s="338"/>
      <c r="N8" s="338"/>
      <c r="O8" s="96"/>
      <c r="P8" s="96"/>
      <c r="Q8" s="96"/>
      <c r="R8" s="96"/>
      <c r="S8" s="96"/>
      <c r="T8" s="96"/>
      <c r="U8" s="96"/>
      <c r="V8" s="96"/>
      <c r="W8" s="96"/>
      <c r="X8" s="96"/>
      <c r="Y8" s="96"/>
      <c r="Z8" s="96"/>
      <c r="AA8" s="96"/>
      <c r="AB8" s="96"/>
      <c r="AC8" s="96"/>
      <c r="AD8" s="96"/>
      <c r="AE8" s="96"/>
      <c r="AF8" s="96"/>
      <c r="AG8" s="96"/>
      <c r="AH8" s="96"/>
      <c r="AI8" s="96"/>
    </row>
    <row r="9" spans="2:35" s="30" customFormat="1" ht="15.6" customHeight="1" x14ac:dyDescent="0.35">
      <c r="B9" s="96"/>
      <c r="C9" s="338" t="s">
        <v>244</v>
      </c>
      <c r="D9" s="338"/>
      <c r="E9" s="338"/>
      <c r="F9" s="338"/>
      <c r="G9" s="338"/>
      <c r="H9" s="338"/>
      <c r="I9" s="338"/>
      <c r="J9" s="338"/>
      <c r="K9" s="338"/>
      <c r="L9" s="338"/>
      <c r="M9" s="338"/>
      <c r="N9" s="338"/>
      <c r="O9" s="96"/>
      <c r="P9" s="96"/>
      <c r="Q9" s="96"/>
      <c r="R9" s="96"/>
      <c r="S9" s="96"/>
      <c r="T9" s="96"/>
      <c r="U9" s="96"/>
      <c r="V9" s="96"/>
      <c r="W9" s="96"/>
      <c r="X9" s="96"/>
      <c r="Y9" s="96"/>
      <c r="Z9" s="96"/>
      <c r="AA9" s="96"/>
      <c r="AB9" s="96"/>
      <c r="AC9" s="96"/>
      <c r="AD9" s="96"/>
      <c r="AE9" s="96"/>
      <c r="AF9" s="96"/>
      <c r="AG9" s="96"/>
      <c r="AH9" s="96"/>
      <c r="AI9" s="96"/>
    </row>
    <row r="10" spans="2:35" s="30" customFormat="1" ht="15.6" customHeight="1" x14ac:dyDescent="0.35">
      <c r="B10" s="96"/>
      <c r="C10" s="338" t="s">
        <v>245</v>
      </c>
      <c r="D10" s="338"/>
      <c r="E10" s="338"/>
      <c r="F10" s="338"/>
      <c r="G10" s="338"/>
      <c r="H10" s="338"/>
      <c r="I10" s="338"/>
      <c r="J10" s="338"/>
      <c r="K10" s="338"/>
      <c r="L10" s="338"/>
      <c r="M10" s="338"/>
      <c r="N10" s="338"/>
      <c r="O10" s="96"/>
      <c r="P10" s="96"/>
      <c r="Q10" s="96"/>
      <c r="R10" s="96"/>
      <c r="S10" s="96"/>
      <c r="T10" s="96"/>
      <c r="U10" s="96"/>
      <c r="V10" s="96"/>
      <c r="W10" s="96"/>
      <c r="X10" s="96"/>
      <c r="Y10" s="96"/>
      <c r="Z10" s="96"/>
      <c r="AA10" s="96"/>
      <c r="AB10" s="96"/>
      <c r="AC10" s="96"/>
      <c r="AD10" s="96"/>
      <c r="AE10" s="96"/>
      <c r="AF10" s="96"/>
      <c r="AG10" s="96"/>
      <c r="AH10" s="96"/>
      <c r="AI10" s="96"/>
    </row>
    <row r="11" spans="2:35" s="30" customFormat="1" x14ac:dyDescent="0.35">
      <c r="B11" s="96"/>
      <c r="C11" s="332" t="s">
        <v>32</v>
      </c>
      <c r="D11" s="332"/>
      <c r="E11" s="332"/>
      <c r="F11" s="332"/>
      <c r="G11" s="332"/>
      <c r="H11" s="332"/>
      <c r="I11" s="332"/>
      <c r="J11" s="332"/>
      <c r="K11" s="332"/>
      <c r="L11" s="332"/>
      <c r="M11" s="332"/>
      <c r="N11" s="332"/>
      <c r="O11" s="96"/>
      <c r="P11" s="96"/>
      <c r="Q11" s="96"/>
      <c r="R11" s="96"/>
      <c r="S11" s="96"/>
      <c r="T11" s="96"/>
      <c r="U11" s="96"/>
      <c r="V11" s="96"/>
      <c r="W11" s="96"/>
      <c r="X11" s="96"/>
      <c r="Y11" s="96"/>
      <c r="Z11" s="96"/>
      <c r="AA11" s="96"/>
      <c r="AB11" s="96"/>
      <c r="AC11" s="96"/>
      <c r="AD11" s="96"/>
      <c r="AE11" s="96"/>
      <c r="AF11" s="96"/>
      <c r="AG11" s="96"/>
      <c r="AH11" s="96"/>
      <c r="AI11" s="96"/>
    </row>
    <row r="13" spans="2:35" s="30" customFormat="1" ht="15.75" customHeight="1" x14ac:dyDescent="0.35">
      <c r="B13" s="96"/>
      <c r="C13" s="96"/>
      <c r="D13" s="96"/>
      <c r="E13" s="96"/>
      <c r="F13" s="96"/>
      <c r="G13" s="96"/>
      <c r="H13" s="96"/>
      <c r="I13" s="96"/>
      <c r="J13" s="96"/>
      <c r="K13" s="168" t="s">
        <v>246</v>
      </c>
      <c r="L13" s="179"/>
      <c r="M13" s="180"/>
      <c r="N13" s="96"/>
      <c r="O13" s="96"/>
      <c r="P13" s="96"/>
      <c r="Q13" s="96"/>
      <c r="R13" s="96"/>
      <c r="S13" s="96"/>
      <c r="T13" s="96"/>
      <c r="U13" s="96"/>
      <c r="V13" s="96"/>
      <c r="W13" s="96"/>
      <c r="X13" s="96"/>
      <c r="Y13" s="96"/>
      <c r="Z13" s="96"/>
      <c r="AA13" s="96"/>
      <c r="AB13" s="96"/>
      <c r="AC13" s="96"/>
      <c r="AD13" s="96"/>
      <c r="AE13" s="96"/>
      <c r="AF13" s="96"/>
      <c r="AG13" s="96"/>
      <c r="AH13" s="96"/>
      <c r="AI13" s="96"/>
    </row>
    <row r="14" spans="2:35" s="30" customFormat="1" x14ac:dyDescent="0.35">
      <c r="B14" s="96" t="s">
        <v>247</v>
      </c>
      <c r="C14" s="96" t="s">
        <v>248</v>
      </c>
      <c r="D14" s="96" t="s">
        <v>206</v>
      </c>
      <c r="E14" s="96" t="s">
        <v>205</v>
      </c>
      <c r="F14" s="96" t="s">
        <v>249</v>
      </c>
      <c r="G14" s="96" t="s">
        <v>250</v>
      </c>
      <c r="H14" s="96" t="s">
        <v>251</v>
      </c>
      <c r="I14" s="96" t="s">
        <v>252</v>
      </c>
      <c r="J14" s="96" t="s">
        <v>208</v>
      </c>
      <c r="K14" s="96" t="s">
        <v>253</v>
      </c>
      <c r="L14" s="96" t="s">
        <v>254</v>
      </c>
      <c r="M14" s="96" t="s">
        <v>255</v>
      </c>
      <c r="N14" s="96" t="s">
        <v>0</v>
      </c>
      <c r="O14" s="96"/>
      <c r="P14" s="96"/>
      <c r="Q14" s="96"/>
      <c r="R14" s="96"/>
      <c r="S14" s="96"/>
      <c r="T14" s="96"/>
      <c r="U14" s="96"/>
      <c r="V14" s="96"/>
      <c r="W14" s="96"/>
      <c r="X14" s="96"/>
      <c r="Y14" s="96"/>
      <c r="Z14" s="96"/>
      <c r="AA14" s="96"/>
      <c r="AB14" s="96"/>
      <c r="AC14" s="96"/>
      <c r="AD14" s="96"/>
      <c r="AE14" s="96"/>
      <c r="AF14" s="96"/>
      <c r="AG14" s="96"/>
      <c r="AH14" s="96"/>
      <c r="AI14" s="96"/>
    </row>
    <row r="15" spans="2:35" s="30" customFormat="1" x14ac:dyDescent="0.35">
      <c r="B15" s="96" t="str">
        <f>VLOOKUP(C15,Companies[],5,FALSE)</f>
        <v>Minier</v>
      </c>
      <c r="C15" s="11" t="s">
        <v>1981</v>
      </c>
      <c r="D15" s="11" t="s">
        <v>1959</v>
      </c>
      <c r="E15" s="96" t="s">
        <v>1969</v>
      </c>
      <c r="F15" s="96"/>
      <c r="G15" s="96" t="s">
        <v>1970</v>
      </c>
      <c r="H15" s="96"/>
      <c r="I15" s="96" t="s">
        <v>1156</v>
      </c>
      <c r="J15" s="277">
        <v>122265600</v>
      </c>
      <c r="K15" s="96"/>
      <c r="L15" s="96"/>
      <c r="M15" s="96"/>
      <c r="N15" s="96"/>
      <c r="O15" s="96"/>
      <c r="P15" s="96"/>
      <c r="Q15" s="96"/>
      <c r="R15" s="96"/>
      <c r="S15" s="96"/>
      <c r="T15" s="96"/>
      <c r="U15" s="96"/>
      <c r="V15" s="96"/>
      <c r="W15" s="96"/>
      <c r="X15" s="96"/>
      <c r="Y15" s="96"/>
      <c r="Z15" s="96"/>
      <c r="AA15" s="96"/>
      <c r="AB15" s="96"/>
      <c r="AC15" s="96"/>
      <c r="AD15" s="96"/>
      <c r="AE15" s="96"/>
      <c r="AF15" s="96"/>
      <c r="AG15" s="96"/>
      <c r="AH15" s="96"/>
      <c r="AI15" s="96"/>
    </row>
    <row r="16" spans="2:35" s="30" customFormat="1" x14ac:dyDescent="0.35">
      <c r="B16" s="96" t="str">
        <f>VLOOKUP(C16,Companies[],5,FALSE)</f>
        <v>Minier</v>
      </c>
      <c r="C16" s="11" t="s">
        <v>1981</v>
      </c>
      <c r="D16" s="11" t="s">
        <v>1960</v>
      </c>
      <c r="E16" s="96" t="s">
        <v>1971</v>
      </c>
      <c r="F16" s="96"/>
      <c r="G16" s="96" t="s">
        <v>1970</v>
      </c>
      <c r="H16" s="96"/>
      <c r="I16" s="96" t="s">
        <v>1156</v>
      </c>
      <c r="J16" s="277">
        <v>3045082824.9800005</v>
      </c>
      <c r="K16" s="96"/>
      <c r="L16" s="96"/>
      <c r="M16" s="96"/>
      <c r="N16" s="96"/>
      <c r="O16" s="96"/>
      <c r="P16" s="96"/>
      <c r="Q16" s="96"/>
      <c r="R16" s="96"/>
      <c r="S16" s="96"/>
      <c r="T16" s="96"/>
      <c r="U16" s="96"/>
      <c r="V16" s="96"/>
      <c r="W16" s="96"/>
      <c r="X16" s="96"/>
      <c r="Y16" s="96"/>
      <c r="Z16" s="96"/>
      <c r="AA16" s="96"/>
      <c r="AB16" s="96"/>
      <c r="AC16" s="96"/>
      <c r="AD16" s="96"/>
      <c r="AE16" s="96"/>
      <c r="AF16" s="96"/>
      <c r="AG16" s="96"/>
      <c r="AH16" s="96"/>
      <c r="AI16" s="96"/>
    </row>
    <row r="17" spans="2:35" s="30" customFormat="1" x14ac:dyDescent="0.35">
      <c r="B17" s="96" t="str">
        <f>VLOOKUP(C17,Companies[],5,FALSE)</f>
        <v>Minier</v>
      </c>
      <c r="C17" s="11" t="s">
        <v>1981</v>
      </c>
      <c r="D17" s="11" t="s">
        <v>1961</v>
      </c>
      <c r="E17" s="96" t="s">
        <v>1972</v>
      </c>
      <c r="F17" s="96"/>
      <c r="G17" s="96" t="s">
        <v>1970</v>
      </c>
      <c r="H17" s="96"/>
      <c r="I17" s="96" t="s">
        <v>1156</v>
      </c>
      <c r="J17" s="277">
        <v>159566249</v>
      </c>
      <c r="K17" s="96"/>
      <c r="L17" s="96"/>
      <c r="M17" s="96"/>
      <c r="N17" s="96"/>
      <c r="O17" s="96"/>
      <c r="P17" s="96"/>
      <c r="Q17" s="96"/>
      <c r="R17" s="96"/>
      <c r="S17" s="96"/>
      <c r="T17" s="96"/>
      <c r="U17" s="96"/>
      <c r="V17" s="96"/>
      <c r="W17" s="96"/>
      <c r="X17" s="96"/>
      <c r="Y17" s="96"/>
      <c r="Z17" s="96"/>
      <c r="AA17" s="96"/>
      <c r="AB17" s="96"/>
      <c r="AC17" s="96"/>
      <c r="AD17" s="96"/>
      <c r="AE17" s="96"/>
      <c r="AF17" s="96"/>
      <c r="AG17" s="96"/>
      <c r="AH17" s="96"/>
      <c r="AI17" s="96"/>
    </row>
    <row r="18" spans="2:35" s="30" customFormat="1" x14ac:dyDescent="0.35">
      <c r="B18" s="96" t="str">
        <f>VLOOKUP(C18,Companies[],5,FALSE)</f>
        <v>Minier</v>
      </c>
      <c r="C18" s="11" t="s">
        <v>1981</v>
      </c>
      <c r="D18" s="11" t="s">
        <v>1961</v>
      </c>
      <c r="E18" s="96" t="s">
        <v>1973</v>
      </c>
      <c r="F18" s="96"/>
      <c r="G18" s="96" t="s">
        <v>1970</v>
      </c>
      <c r="H18" s="96"/>
      <c r="I18" s="96" t="s">
        <v>1156</v>
      </c>
      <c r="J18" s="277">
        <v>520730573.22000003</v>
      </c>
      <c r="K18" s="96"/>
      <c r="L18" s="96"/>
      <c r="M18" s="96"/>
      <c r="N18" s="96"/>
      <c r="O18" s="96"/>
      <c r="P18" s="96"/>
      <c r="Q18" s="96"/>
      <c r="R18" s="96"/>
      <c r="S18" s="96"/>
      <c r="T18" s="96"/>
      <c r="U18" s="96"/>
      <c r="V18" s="96"/>
      <c r="W18" s="96"/>
      <c r="X18" s="96"/>
      <c r="Y18" s="96"/>
      <c r="Z18" s="96"/>
      <c r="AA18" s="96"/>
      <c r="AB18" s="96"/>
      <c r="AC18" s="96"/>
      <c r="AD18" s="96"/>
      <c r="AE18" s="96"/>
      <c r="AF18" s="96"/>
      <c r="AG18" s="96"/>
      <c r="AH18" s="96"/>
      <c r="AI18" s="96"/>
    </row>
    <row r="19" spans="2:35" s="30" customFormat="1" x14ac:dyDescent="0.35">
      <c r="B19" s="96" t="str">
        <f>VLOOKUP(C19,Companies[],5,FALSE)</f>
        <v>Minier</v>
      </c>
      <c r="C19" s="11" t="s">
        <v>1981</v>
      </c>
      <c r="D19" s="11" t="s">
        <v>1961</v>
      </c>
      <c r="E19" s="96" t="s">
        <v>1974</v>
      </c>
      <c r="F19" s="96"/>
      <c r="G19" s="96" t="s">
        <v>1970</v>
      </c>
      <c r="H19" s="96"/>
      <c r="I19" s="96" t="s">
        <v>1156</v>
      </c>
      <c r="J19" s="277">
        <v>129397499.86999993</v>
      </c>
      <c r="K19" s="96"/>
      <c r="L19" s="96"/>
      <c r="M19" s="96"/>
      <c r="N19" s="96"/>
      <c r="O19" s="96"/>
      <c r="P19" s="96"/>
      <c r="Q19" s="96"/>
      <c r="R19" s="96"/>
      <c r="S19" s="96"/>
      <c r="T19" s="96"/>
      <c r="U19" s="96"/>
      <c r="V19" s="96"/>
      <c r="W19" s="96"/>
      <c r="X19" s="96"/>
      <c r="Y19" s="96"/>
      <c r="Z19" s="96"/>
      <c r="AA19" s="96"/>
      <c r="AB19" s="96"/>
      <c r="AC19" s="96"/>
      <c r="AD19" s="96"/>
      <c r="AE19" s="96"/>
      <c r="AF19" s="96"/>
      <c r="AG19" s="96"/>
      <c r="AH19" s="96"/>
      <c r="AI19" s="96"/>
    </row>
    <row r="20" spans="2:35" s="30" customFormat="1" x14ac:dyDescent="0.35">
      <c r="B20" s="96" t="str">
        <f>VLOOKUP(C20,Companies[],5,FALSE)</f>
        <v>Minier</v>
      </c>
      <c r="C20" s="11" t="s">
        <v>1981</v>
      </c>
      <c r="D20" s="11" t="s">
        <v>1961</v>
      </c>
      <c r="E20" s="96" t="s">
        <v>1975</v>
      </c>
      <c r="F20" s="96"/>
      <c r="G20" s="96" t="s">
        <v>1970</v>
      </c>
      <c r="H20" s="96"/>
      <c r="I20" s="96" t="s">
        <v>1156</v>
      </c>
      <c r="J20" s="277">
        <v>0</v>
      </c>
      <c r="K20" s="96"/>
      <c r="L20" s="96"/>
      <c r="M20" s="96"/>
      <c r="N20" s="96"/>
      <c r="O20" s="96"/>
      <c r="P20" s="96"/>
      <c r="Q20" s="96"/>
      <c r="R20" s="96"/>
      <c r="S20" s="96"/>
      <c r="T20" s="96"/>
      <c r="U20" s="96"/>
      <c r="V20" s="96"/>
      <c r="W20" s="96"/>
      <c r="X20" s="96"/>
      <c r="Y20" s="96"/>
      <c r="Z20" s="96"/>
      <c r="AA20" s="96"/>
      <c r="AB20" s="96"/>
      <c r="AC20" s="96"/>
      <c r="AD20" s="96"/>
      <c r="AE20" s="96"/>
      <c r="AF20" s="96"/>
      <c r="AG20" s="96"/>
      <c r="AH20" s="96"/>
      <c r="AI20" s="96"/>
    </row>
    <row r="21" spans="2:35" s="30" customFormat="1" x14ac:dyDescent="0.35">
      <c r="B21" s="96" t="str">
        <f>VLOOKUP(C21,Companies[],5,FALSE)</f>
        <v>Minier</v>
      </c>
      <c r="C21" s="11" t="s">
        <v>1981</v>
      </c>
      <c r="D21" s="11" t="s">
        <v>1961</v>
      </c>
      <c r="E21" s="96" t="s">
        <v>1976</v>
      </c>
      <c r="F21" s="96"/>
      <c r="G21" s="96" t="s">
        <v>1970</v>
      </c>
      <c r="H21" s="96"/>
      <c r="I21" s="96" t="s">
        <v>1156</v>
      </c>
      <c r="J21" s="277">
        <v>401286995.39999998</v>
      </c>
      <c r="K21" s="96"/>
      <c r="L21" s="96"/>
      <c r="M21" s="96"/>
      <c r="N21" s="96"/>
      <c r="O21" s="96"/>
      <c r="P21" s="96"/>
      <c r="Q21" s="96"/>
      <c r="R21" s="96"/>
      <c r="S21" s="96"/>
      <c r="T21" s="96"/>
      <c r="U21" s="96"/>
      <c r="V21" s="96"/>
      <c r="W21" s="96"/>
      <c r="X21" s="96"/>
      <c r="Y21" s="96"/>
      <c r="Z21" s="96"/>
      <c r="AA21" s="96"/>
      <c r="AB21" s="96"/>
      <c r="AC21" s="96"/>
      <c r="AD21" s="96"/>
      <c r="AE21" s="96"/>
      <c r="AF21" s="96"/>
      <c r="AG21" s="96"/>
      <c r="AH21" s="96"/>
      <c r="AI21" s="96"/>
    </row>
    <row r="22" spans="2:35" s="30" customFormat="1" x14ac:dyDescent="0.35">
      <c r="B22" s="96" t="str">
        <f>VLOOKUP(C22,Companies[],5,FALSE)</f>
        <v>Minier</v>
      </c>
      <c r="C22" s="11" t="s">
        <v>1981</v>
      </c>
      <c r="D22" s="11" t="s">
        <v>1962</v>
      </c>
      <c r="E22" s="96" t="s">
        <v>1945</v>
      </c>
      <c r="F22" s="96"/>
      <c r="G22" s="96" t="s">
        <v>1970</v>
      </c>
      <c r="H22" s="96"/>
      <c r="I22" s="96" t="s">
        <v>1156</v>
      </c>
      <c r="J22" s="277">
        <v>27760545780</v>
      </c>
      <c r="K22" s="96"/>
      <c r="L22" s="96"/>
      <c r="M22" s="96"/>
      <c r="N22" s="96"/>
      <c r="O22" s="96"/>
      <c r="P22" s="96"/>
      <c r="Q22" s="96"/>
      <c r="R22" s="96"/>
      <c r="S22" s="96"/>
      <c r="T22" s="96"/>
      <c r="U22" s="96"/>
      <c r="V22" s="96"/>
      <c r="W22" s="96"/>
      <c r="X22" s="96"/>
      <c r="Y22" s="96"/>
      <c r="Z22" s="96"/>
      <c r="AA22" s="96"/>
      <c r="AB22" s="96"/>
      <c r="AC22" s="96"/>
      <c r="AD22" s="96"/>
      <c r="AE22" s="96"/>
      <c r="AF22" s="96"/>
      <c r="AG22" s="96"/>
      <c r="AH22" s="96"/>
      <c r="AI22" s="96"/>
    </row>
    <row r="23" spans="2:35" s="30" customFormat="1" x14ac:dyDescent="0.35">
      <c r="B23" s="96" t="str">
        <f>VLOOKUP(C23,Companies[],5,FALSE)</f>
        <v>Minier</v>
      </c>
      <c r="C23" s="11" t="s">
        <v>1981</v>
      </c>
      <c r="D23" s="11" t="s">
        <v>1962</v>
      </c>
      <c r="E23" s="96" t="s">
        <v>1944</v>
      </c>
      <c r="F23" s="96"/>
      <c r="G23" s="96" t="s">
        <v>1970</v>
      </c>
      <c r="H23" s="96"/>
      <c r="I23" s="96" t="s">
        <v>1156</v>
      </c>
      <c r="J23" s="277">
        <v>114133118660.87</v>
      </c>
      <c r="K23" s="96"/>
      <c r="L23" s="96"/>
      <c r="M23" s="96"/>
      <c r="N23" s="96"/>
      <c r="O23" s="96"/>
      <c r="P23" s="96"/>
      <c r="Q23" s="96"/>
      <c r="R23" s="96"/>
      <c r="S23" s="96"/>
      <c r="T23" s="96"/>
      <c r="U23" s="96"/>
      <c r="V23" s="96"/>
      <c r="W23" s="96"/>
      <c r="X23" s="96"/>
      <c r="Y23" s="96"/>
      <c r="Z23" s="96"/>
      <c r="AA23" s="96"/>
      <c r="AB23" s="96"/>
      <c r="AC23" s="96"/>
      <c r="AD23" s="96"/>
      <c r="AE23" s="96"/>
      <c r="AF23" s="96"/>
      <c r="AG23" s="96"/>
      <c r="AH23" s="96"/>
      <c r="AI23" s="96"/>
    </row>
    <row r="24" spans="2:35" s="30" customFormat="1" x14ac:dyDescent="0.35">
      <c r="B24" s="96" t="str">
        <f>VLOOKUP(C24,Companies[],5,FALSE)</f>
        <v>Minier</v>
      </c>
      <c r="C24" s="11" t="s">
        <v>1981</v>
      </c>
      <c r="D24" s="11" t="s">
        <v>1962</v>
      </c>
      <c r="E24" s="96" t="s">
        <v>1977</v>
      </c>
      <c r="F24" s="96"/>
      <c r="G24" s="96" t="s">
        <v>1970</v>
      </c>
      <c r="H24" s="96"/>
      <c r="I24" s="96" t="s">
        <v>1156</v>
      </c>
      <c r="J24" s="277">
        <v>61547137400</v>
      </c>
      <c r="K24" s="96"/>
      <c r="L24" s="96"/>
      <c r="M24" s="96"/>
      <c r="N24" s="96"/>
      <c r="O24" s="96"/>
      <c r="P24" s="96"/>
      <c r="Q24" s="96"/>
      <c r="R24" s="96"/>
      <c r="S24" s="96"/>
      <c r="T24" s="96"/>
      <c r="U24" s="96"/>
      <c r="V24" s="96"/>
      <c r="W24" s="96"/>
      <c r="X24" s="96"/>
      <c r="Y24" s="96"/>
      <c r="Z24" s="96"/>
      <c r="AA24" s="96"/>
      <c r="AB24" s="96"/>
      <c r="AC24" s="96"/>
      <c r="AD24" s="96"/>
      <c r="AE24" s="96"/>
      <c r="AF24" s="96"/>
      <c r="AG24" s="96"/>
      <c r="AH24" s="96"/>
      <c r="AI24" s="96"/>
    </row>
    <row r="25" spans="2:35" s="30" customFormat="1" x14ac:dyDescent="0.35">
      <c r="B25" s="96" t="str">
        <f>VLOOKUP(C25,Companies[],5,FALSE)</f>
        <v>Minier</v>
      </c>
      <c r="C25" s="11" t="s">
        <v>1981</v>
      </c>
      <c r="D25" s="11" t="s">
        <v>1962</v>
      </c>
      <c r="E25" s="96" t="s">
        <v>1948</v>
      </c>
      <c r="F25" s="96"/>
      <c r="G25" s="96" t="s">
        <v>1970</v>
      </c>
      <c r="H25" s="96"/>
      <c r="I25" s="96" t="s">
        <v>1156</v>
      </c>
      <c r="J25" s="277">
        <v>5234172034.6300049</v>
      </c>
      <c r="K25" s="96"/>
      <c r="L25" s="96"/>
      <c r="M25" s="96"/>
      <c r="N25" s="96"/>
      <c r="O25" s="96"/>
      <c r="P25" s="96"/>
      <c r="Q25" s="96"/>
      <c r="R25" s="96"/>
      <c r="S25" s="96"/>
      <c r="T25" s="96"/>
      <c r="U25" s="96"/>
      <c r="V25" s="96"/>
      <c r="W25" s="96"/>
      <c r="X25" s="96"/>
      <c r="Y25" s="96"/>
      <c r="Z25" s="96"/>
      <c r="AA25" s="96"/>
      <c r="AB25" s="96"/>
      <c r="AC25" s="96"/>
      <c r="AD25" s="96"/>
      <c r="AE25" s="96"/>
      <c r="AF25" s="96"/>
      <c r="AG25" s="96"/>
      <c r="AH25" s="96"/>
      <c r="AI25" s="96"/>
    </row>
    <row r="26" spans="2:35" s="30" customFormat="1" x14ac:dyDescent="0.35">
      <c r="B26" s="96" t="str">
        <f>VLOOKUP(C26,Companies[],5,FALSE)</f>
        <v>Minier</v>
      </c>
      <c r="C26" s="11" t="s">
        <v>1981</v>
      </c>
      <c r="D26" s="11" t="s">
        <v>1962</v>
      </c>
      <c r="E26" s="96" t="s">
        <v>1949</v>
      </c>
      <c r="F26" s="96"/>
      <c r="G26" s="96" t="s">
        <v>1970</v>
      </c>
      <c r="H26" s="96"/>
      <c r="I26" s="96" t="s">
        <v>1156</v>
      </c>
      <c r="J26" s="277">
        <v>46556119132.600006</v>
      </c>
      <c r="K26" s="96"/>
      <c r="L26" s="96"/>
      <c r="M26" s="96"/>
      <c r="N26" s="96"/>
      <c r="O26" s="96"/>
      <c r="P26" s="96"/>
      <c r="Q26" s="96"/>
      <c r="R26" s="96"/>
      <c r="S26" s="96"/>
      <c r="T26" s="96"/>
      <c r="U26" s="96"/>
      <c r="V26" s="96"/>
      <c r="W26" s="96"/>
      <c r="X26" s="96"/>
      <c r="Y26" s="96"/>
      <c r="Z26" s="96"/>
      <c r="AA26" s="96"/>
      <c r="AB26" s="96"/>
      <c r="AC26" s="96"/>
      <c r="AD26" s="96"/>
      <c r="AE26" s="96"/>
      <c r="AF26" s="96"/>
      <c r="AG26" s="96"/>
      <c r="AH26" s="96"/>
      <c r="AI26" s="96"/>
    </row>
    <row r="27" spans="2:35" s="30" customFormat="1" x14ac:dyDescent="0.35">
      <c r="B27" s="96" t="str">
        <f>VLOOKUP(C27,Companies[],5,FALSE)</f>
        <v>Minier</v>
      </c>
      <c r="C27" s="11" t="s">
        <v>1981</v>
      </c>
      <c r="D27" s="11" t="s">
        <v>1962</v>
      </c>
      <c r="E27" s="96" t="s">
        <v>1978</v>
      </c>
      <c r="F27" s="96"/>
      <c r="G27" s="96" t="s">
        <v>1970</v>
      </c>
      <c r="H27" s="96"/>
      <c r="I27" s="96" t="s">
        <v>1156</v>
      </c>
      <c r="J27" s="277">
        <v>0</v>
      </c>
      <c r="K27" s="96"/>
      <c r="L27" s="96"/>
      <c r="M27" s="96"/>
      <c r="N27" s="96"/>
      <c r="O27" s="96"/>
      <c r="P27" s="96"/>
      <c r="Q27" s="96"/>
      <c r="R27" s="96"/>
      <c r="S27" s="96"/>
      <c r="T27" s="96"/>
      <c r="U27" s="96"/>
      <c r="V27" s="96"/>
      <c r="W27" s="96"/>
      <c r="X27" s="96"/>
      <c r="Y27" s="96"/>
      <c r="Z27" s="96"/>
      <c r="AA27" s="96"/>
      <c r="AB27" s="96"/>
      <c r="AC27" s="96"/>
      <c r="AD27" s="96"/>
      <c r="AE27" s="96"/>
      <c r="AF27" s="96"/>
      <c r="AG27" s="96"/>
      <c r="AH27" s="96"/>
      <c r="AI27" s="96"/>
    </row>
    <row r="28" spans="2:35" s="30" customFormat="1" x14ac:dyDescent="0.35">
      <c r="B28" s="96" t="str">
        <f>VLOOKUP(C28,Companies[],5,FALSE)</f>
        <v>Minier</v>
      </c>
      <c r="C28" s="11" t="s">
        <v>1981</v>
      </c>
      <c r="D28" s="11" t="s">
        <v>1962</v>
      </c>
      <c r="E28" s="96" t="s">
        <v>1951</v>
      </c>
      <c r="F28" s="96"/>
      <c r="G28" s="96" t="s">
        <v>1970</v>
      </c>
      <c r="H28" s="96"/>
      <c r="I28" s="96" t="s">
        <v>1156</v>
      </c>
      <c r="J28" s="277">
        <v>0</v>
      </c>
      <c r="K28" s="96"/>
      <c r="L28" s="96"/>
      <c r="M28" s="96"/>
      <c r="N28" s="96"/>
      <c r="O28" s="96"/>
      <c r="P28" s="96"/>
      <c r="Q28" s="96"/>
      <c r="R28" s="96"/>
      <c r="S28" s="96"/>
      <c r="T28" s="96"/>
      <c r="U28" s="96"/>
      <c r="V28" s="96"/>
      <c r="W28" s="96"/>
      <c r="X28" s="96"/>
      <c r="Y28" s="96"/>
      <c r="Z28" s="96"/>
      <c r="AA28" s="96"/>
      <c r="AB28" s="96"/>
      <c r="AC28" s="96"/>
      <c r="AD28" s="96"/>
      <c r="AE28" s="96"/>
      <c r="AF28" s="96"/>
      <c r="AG28" s="96"/>
      <c r="AH28" s="96"/>
      <c r="AI28" s="96"/>
    </row>
    <row r="29" spans="2:35" s="30" customFormat="1" x14ac:dyDescent="0.35">
      <c r="B29" s="96" t="str">
        <f>VLOOKUP(C29,Companies[],5,FALSE)</f>
        <v>Minier</v>
      </c>
      <c r="C29" s="11" t="s">
        <v>1981</v>
      </c>
      <c r="D29" s="11" t="s">
        <v>1963</v>
      </c>
      <c r="E29" s="96" t="s">
        <v>1979</v>
      </c>
      <c r="F29" s="96"/>
      <c r="G29" s="96" t="s">
        <v>1970</v>
      </c>
      <c r="H29" s="96"/>
      <c r="I29" s="96" t="s">
        <v>1156</v>
      </c>
      <c r="J29" s="277">
        <v>17450000</v>
      </c>
      <c r="K29" s="96"/>
      <c r="L29" s="96"/>
      <c r="M29" s="96"/>
      <c r="N29" s="96"/>
      <c r="O29" s="96"/>
      <c r="P29" s="96"/>
      <c r="Q29" s="96"/>
      <c r="R29" s="96"/>
      <c r="S29" s="96"/>
      <c r="T29" s="96"/>
      <c r="U29" s="96"/>
      <c r="V29" s="96"/>
      <c r="W29" s="96"/>
      <c r="X29" s="96"/>
      <c r="Y29" s="96"/>
      <c r="Z29" s="96"/>
      <c r="AA29" s="96"/>
      <c r="AB29" s="96"/>
      <c r="AC29" s="96"/>
      <c r="AD29" s="96"/>
      <c r="AE29" s="96"/>
      <c r="AF29" s="96"/>
      <c r="AG29" s="96"/>
      <c r="AH29" s="96"/>
      <c r="AI29" s="96"/>
    </row>
    <row r="30" spans="2:35" s="30" customFormat="1" x14ac:dyDescent="0.35">
      <c r="B30" s="96" t="str">
        <f>VLOOKUP(C30,Companies[],5,FALSE)</f>
        <v>Minier</v>
      </c>
      <c r="C30" s="11" t="s">
        <v>1981</v>
      </c>
      <c r="D30" s="11" t="s">
        <v>1963</v>
      </c>
      <c r="E30" s="96" t="s">
        <v>1980</v>
      </c>
      <c r="F30" s="96"/>
      <c r="G30" s="96" t="s">
        <v>1970</v>
      </c>
      <c r="H30" s="96"/>
      <c r="I30" s="96" t="s">
        <v>1156</v>
      </c>
      <c r="J30" s="277">
        <v>0</v>
      </c>
      <c r="K30" s="96"/>
      <c r="L30" s="96"/>
      <c r="M30" s="96"/>
      <c r="N30" s="96"/>
      <c r="O30" s="96"/>
      <c r="P30" s="96"/>
      <c r="Q30" s="96"/>
      <c r="R30" s="96"/>
      <c r="S30" s="96"/>
      <c r="T30" s="96"/>
      <c r="U30" s="96"/>
      <c r="V30" s="96"/>
      <c r="W30" s="96"/>
      <c r="X30" s="96"/>
      <c r="Y30" s="96"/>
      <c r="Z30" s="96"/>
      <c r="AA30" s="96"/>
      <c r="AB30" s="96"/>
      <c r="AC30" s="96"/>
      <c r="AD30" s="96"/>
      <c r="AE30" s="96"/>
      <c r="AF30" s="96"/>
      <c r="AG30" s="96"/>
      <c r="AH30" s="96"/>
      <c r="AI30" s="96"/>
    </row>
    <row r="31" spans="2:35" s="30" customFormat="1" x14ac:dyDescent="0.35">
      <c r="B31" s="96" t="str">
        <f>VLOOKUP(C31,Companies[],5,FALSE)</f>
        <v>Minier</v>
      </c>
      <c r="C31" s="11" t="s">
        <v>1981</v>
      </c>
      <c r="D31" s="11" t="s">
        <v>1963</v>
      </c>
      <c r="E31" s="96" t="s">
        <v>1954</v>
      </c>
      <c r="F31" s="96"/>
      <c r="G31" s="96" t="s">
        <v>1970</v>
      </c>
      <c r="H31" s="96"/>
      <c r="I31" s="96" t="s">
        <v>1156</v>
      </c>
      <c r="J31" s="277">
        <v>0</v>
      </c>
      <c r="K31" s="96"/>
      <c r="L31" s="96"/>
      <c r="M31" s="96"/>
      <c r="N31" s="96"/>
      <c r="O31" s="96"/>
      <c r="P31" s="96"/>
      <c r="Q31" s="96"/>
      <c r="R31" s="96"/>
      <c r="S31" s="96"/>
      <c r="T31" s="96"/>
      <c r="U31" s="96"/>
      <c r="V31" s="96"/>
      <c r="W31" s="96"/>
      <c r="X31" s="96"/>
      <c r="Y31" s="96"/>
      <c r="Z31" s="96"/>
      <c r="AA31" s="96"/>
      <c r="AB31" s="96"/>
      <c r="AC31" s="96"/>
      <c r="AD31" s="96"/>
      <c r="AE31" s="96"/>
      <c r="AF31" s="96"/>
      <c r="AG31" s="96"/>
      <c r="AH31" s="96"/>
      <c r="AI31" s="96"/>
    </row>
    <row r="32" spans="2:35" s="30" customFormat="1" x14ac:dyDescent="0.35">
      <c r="B32" s="96" t="str">
        <f>VLOOKUP(C32,Companies[],5,FALSE)</f>
        <v>Minier</v>
      </c>
      <c r="C32" s="11" t="s">
        <v>1981</v>
      </c>
      <c r="D32" s="11" t="s">
        <v>1965</v>
      </c>
      <c r="E32" s="96" t="s">
        <v>1958</v>
      </c>
      <c r="F32" s="96"/>
      <c r="G32" s="96" t="s">
        <v>1970</v>
      </c>
      <c r="H32" s="96"/>
      <c r="I32" s="96" t="s">
        <v>1156</v>
      </c>
      <c r="J32" s="277">
        <v>0</v>
      </c>
      <c r="K32" s="96"/>
      <c r="L32" s="96"/>
      <c r="M32" s="96"/>
      <c r="N32" s="96"/>
      <c r="O32" s="96"/>
      <c r="P32" s="96"/>
      <c r="Q32" s="96"/>
      <c r="R32" s="96"/>
      <c r="S32" s="96"/>
      <c r="T32" s="96"/>
      <c r="U32" s="96"/>
      <c r="V32" s="96"/>
      <c r="W32" s="96"/>
      <c r="X32" s="96"/>
      <c r="Y32" s="96"/>
      <c r="Z32" s="96"/>
      <c r="AA32" s="96"/>
      <c r="AB32" s="96"/>
      <c r="AC32" s="96"/>
      <c r="AD32" s="96"/>
      <c r="AE32" s="96"/>
      <c r="AF32" s="96"/>
      <c r="AG32" s="96"/>
      <c r="AH32" s="96"/>
      <c r="AI32" s="96"/>
    </row>
    <row r="33" spans="2:35" s="30" customFormat="1" x14ac:dyDescent="0.35">
      <c r="B33" s="96" t="str">
        <f>VLOOKUP(C33,Companies[],5,FALSE)</f>
        <v>Minier</v>
      </c>
      <c r="C33" s="11" t="s">
        <v>1981</v>
      </c>
      <c r="D33" s="11" t="s">
        <v>1964</v>
      </c>
      <c r="E33" s="96" t="s">
        <v>1956</v>
      </c>
      <c r="F33" s="96"/>
      <c r="G33" s="96" t="s">
        <v>1970</v>
      </c>
      <c r="H33" s="96"/>
      <c r="I33" s="96" t="s">
        <v>1156</v>
      </c>
      <c r="J33" s="277">
        <v>90280784</v>
      </c>
      <c r="K33" s="96"/>
      <c r="L33" s="96"/>
      <c r="M33" s="96"/>
      <c r="N33" s="96"/>
      <c r="O33" s="96"/>
      <c r="P33" s="96"/>
      <c r="Q33" s="96"/>
      <c r="R33" s="96"/>
      <c r="S33" s="96"/>
      <c r="T33" s="96"/>
      <c r="U33" s="96"/>
      <c r="V33" s="96"/>
      <c r="W33" s="96"/>
      <c r="X33" s="96"/>
      <c r="Y33" s="96"/>
      <c r="Z33" s="96"/>
      <c r="AA33" s="96"/>
      <c r="AB33" s="96"/>
      <c r="AC33" s="96"/>
      <c r="AD33" s="96"/>
      <c r="AE33" s="96"/>
      <c r="AF33" s="96"/>
      <c r="AG33" s="96"/>
      <c r="AH33" s="96"/>
      <c r="AI33" s="96"/>
    </row>
    <row r="34" spans="2:35" s="30" customFormat="1" x14ac:dyDescent="0.35">
      <c r="B34" s="96" t="str">
        <f>VLOOKUP(C34,Companies[],5,FALSE)</f>
        <v>Minier</v>
      </c>
      <c r="C34" s="11" t="s">
        <v>1981</v>
      </c>
      <c r="D34" s="11" t="s">
        <v>1966</v>
      </c>
      <c r="E34" s="96" t="s">
        <v>509</v>
      </c>
      <c r="F34" s="96"/>
      <c r="G34" s="96" t="s">
        <v>1970</v>
      </c>
      <c r="H34" s="96"/>
      <c r="I34" s="96" t="s">
        <v>1156</v>
      </c>
      <c r="J34" s="277">
        <v>8021106952.5983334</v>
      </c>
      <c r="K34" s="96"/>
      <c r="L34" s="96"/>
      <c r="M34" s="96"/>
      <c r="N34" s="96"/>
      <c r="O34" s="96"/>
      <c r="P34" s="96"/>
      <c r="Q34" s="96"/>
      <c r="R34" s="96"/>
      <c r="S34" s="96"/>
      <c r="T34" s="96"/>
      <c r="U34" s="96"/>
      <c r="V34" s="96"/>
      <c r="W34" s="96"/>
      <c r="X34" s="96"/>
      <c r="Y34" s="96"/>
      <c r="Z34" s="96"/>
      <c r="AA34" s="96"/>
      <c r="AB34" s="96"/>
      <c r="AC34" s="96"/>
      <c r="AD34" s="96"/>
      <c r="AE34" s="96"/>
      <c r="AF34" s="96"/>
      <c r="AG34" s="96"/>
      <c r="AH34" s="96"/>
      <c r="AI34" s="96"/>
    </row>
    <row r="35" spans="2:35" s="30" customFormat="1" x14ac:dyDescent="0.35">
      <c r="B35" s="96" t="str">
        <f>VLOOKUP(C35,Companies[],5,FALSE)</f>
        <v>Minier</v>
      </c>
      <c r="C35" s="11" t="s">
        <v>1982</v>
      </c>
      <c r="D35" s="11" t="s">
        <v>1959</v>
      </c>
      <c r="E35" s="96" t="s">
        <v>1969</v>
      </c>
      <c r="F35" s="96"/>
      <c r="G35" s="96" t="s">
        <v>1970</v>
      </c>
      <c r="H35" s="96"/>
      <c r="I35" s="96" t="s">
        <v>1156</v>
      </c>
      <c r="J35" s="278">
        <v>216384000</v>
      </c>
      <c r="K35" s="96"/>
      <c r="L35" s="96"/>
      <c r="M35" s="96"/>
      <c r="N35" s="96"/>
      <c r="O35" s="96"/>
      <c r="P35" s="96"/>
      <c r="Q35" s="96"/>
      <c r="R35" s="96"/>
      <c r="S35" s="96"/>
      <c r="T35" s="96"/>
      <c r="U35" s="96"/>
      <c r="V35" s="96"/>
      <c r="W35" s="96"/>
      <c r="X35" s="96"/>
      <c r="Y35" s="96"/>
      <c r="Z35" s="96"/>
      <c r="AA35" s="96"/>
      <c r="AB35" s="96"/>
      <c r="AC35" s="96"/>
      <c r="AD35" s="96"/>
      <c r="AE35" s="96"/>
      <c r="AF35" s="96"/>
      <c r="AG35" s="96"/>
      <c r="AH35" s="96"/>
      <c r="AI35" s="96"/>
    </row>
    <row r="36" spans="2:35" s="30" customFormat="1" x14ac:dyDescent="0.35">
      <c r="B36" s="96" t="str">
        <f>VLOOKUP(C36,Companies[],5,FALSE)</f>
        <v>Minier</v>
      </c>
      <c r="C36" s="11" t="s">
        <v>1982</v>
      </c>
      <c r="D36" s="11" t="s">
        <v>1960</v>
      </c>
      <c r="E36" s="96" t="s">
        <v>1971</v>
      </c>
      <c r="F36" s="96"/>
      <c r="G36" s="96" t="s">
        <v>1970</v>
      </c>
      <c r="H36" s="96"/>
      <c r="I36" s="96" t="s">
        <v>1156</v>
      </c>
      <c r="J36" s="278">
        <v>2526116189.3099999</v>
      </c>
      <c r="K36" s="96"/>
      <c r="L36" s="96"/>
      <c r="M36" s="96"/>
      <c r="N36" s="96"/>
      <c r="O36" s="96"/>
      <c r="P36" s="96"/>
      <c r="Q36" s="96"/>
      <c r="R36" s="96"/>
      <c r="S36" s="96"/>
      <c r="T36" s="96"/>
      <c r="U36" s="96"/>
      <c r="V36" s="96"/>
      <c r="W36" s="96"/>
      <c r="X36" s="96"/>
      <c r="Y36" s="96"/>
      <c r="Z36" s="96"/>
      <c r="AA36" s="96"/>
      <c r="AB36" s="96"/>
      <c r="AC36" s="96"/>
      <c r="AD36" s="96"/>
      <c r="AE36" s="96"/>
      <c r="AF36" s="96"/>
      <c r="AG36" s="96"/>
      <c r="AH36" s="96"/>
      <c r="AI36" s="96"/>
    </row>
    <row r="37" spans="2:35" s="30" customFormat="1" x14ac:dyDescent="0.35">
      <c r="B37" s="96" t="str">
        <f>VLOOKUP(C37,Companies[],5,FALSE)</f>
        <v>Minier</v>
      </c>
      <c r="C37" s="11" t="s">
        <v>1982</v>
      </c>
      <c r="D37" s="11" t="s">
        <v>1961</v>
      </c>
      <c r="E37" s="96" t="s">
        <v>1972</v>
      </c>
      <c r="F37" s="96"/>
      <c r="G37" s="96" t="s">
        <v>1970</v>
      </c>
      <c r="H37" s="96"/>
      <c r="I37" s="96" t="s">
        <v>1156</v>
      </c>
      <c r="J37" s="278">
        <v>51189437</v>
      </c>
      <c r="K37" s="96"/>
      <c r="L37" s="96"/>
      <c r="M37" s="96"/>
      <c r="N37" s="96"/>
      <c r="O37" s="96"/>
      <c r="P37" s="96"/>
      <c r="Q37" s="96"/>
      <c r="R37" s="96"/>
      <c r="S37" s="96"/>
      <c r="T37" s="96"/>
      <c r="U37" s="96"/>
      <c r="V37" s="96"/>
      <c r="W37" s="96"/>
      <c r="X37" s="96"/>
      <c r="Y37" s="96"/>
      <c r="Z37" s="96"/>
      <c r="AA37" s="96"/>
      <c r="AB37" s="96"/>
      <c r="AC37" s="96"/>
      <c r="AD37" s="96"/>
      <c r="AE37" s="96"/>
      <c r="AF37" s="96"/>
      <c r="AG37" s="96"/>
      <c r="AH37" s="96"/>
      <c r="AI37" s="96"/>
    </row>
    <row r="38" spans="2:35" s="30" customFormat="1" x14ac:dyDescent="0.35">
      <c r="B38" s="96" t="str">
        <f>VLOOKUP(C38,Companies[],5,FALSE)</f>
        <v>Minier</v>
      </c>
      <c r="C38" s="11" t="s">
        <v>1982</v>
      </c>
      <c r="D38" s="11" t="s">
        <v>1961</v>
      </c>
      <c r="E38" s="96" t="s">
        <v>1973</v>
      </c>
      <c r="F38" s="96"/>
      <c r="G38" s="96" t="s">
        <v>1970</v>
      </c>
      <c r="H38" s="96"/>
      <c r="I38" s="96" t="s">
        <v>1156</v>
      </c>
      <c r="J38" s="278">
        <v>18531166174.68</v>
      </c>
      <c r="K38" s="96"/>
      <c r="L38" s="96"/>
      <c r="M38" s="96"/>
      <c r="N38" s="96"/>
      <c r="O38" s="96"/>
      <c r="P38" s="96"/>
      <c r="Q38" s="96"/>
      <c r="R38" s="96"/>
      <c r="S38" s="96"/>
      <c r="T38" s="96"/>
      <c r="U38" s="96"/>
      <c r="V38" s="96"/>
      <c r="W38" s="96"/>
      <c r="X38" s="96"/>
      <c r="Y38" s="96"/>
      <c r="Z38" s="96"/>
      <c r="AA38" s="96"/>
      <c r="AB38" s="96"/>
      <c r="AC38" s="96"/>
      <c r="AD38" s="96"/>
      <c r="AE38" s="96"/>
      <c r="AF38" s="96"/>
      <c r="AG38" s="96"/>
      <c r="AH38" s="96"/>
      <c r="AI38" s="96"/>
    </row>
    <row r="39" spans="2:35" s="30" customFormat="1" x14ac:dyDescent="0.35">
      <c r="B39" s="96" t="str">
        <f>VLOOKUP(C39,Companies[],5,FALSE)</f>
        <v>Minier</v>
      </c>
      <c r="C39" s="11" t="s">
        <v>1982</v>
      </c>
      <c r="D39" s="11" t="s">
        <v>1961</v>
      </c>
      <c r="E39" s="96" t="s">
        <v>1974</v>
      </c>
      <c r="F39" s="96"/>
      <c r="G39" s="96" t="s">
        <v>1970</v>
      </c>
      <c r="H39" s="96"/>
      <c r="I39" s="96" t="s">
        <v>1156</v>
      </c>
      <c r="J39" s="278">
        <v>0</v>
      </c>
      <c r="K39" s="96"/>
      <c r="L39" s="96"/>
      <c r="M39" s="96"/>
      <c r="N39" s="96"/>
      <c r="O39" s="96"/>
      <c r="P39" s="96"/>
      <c r="Q39" s="96"/>
      <c r="R39" s="96"/>
      <c r="S39" s="96"/>
      <c r="T39" s="96"/>
      <c r="U39" s="96"/>
      <c r="V39" s="96"/>
      <c r="W39" s="96"/>
      <c r="X39" s="96"/>
      <c r="Y39" s="96"/>
      <c r="Z39" s="96"/>
      <c r="AA39" s="96"/>
      <c r="AB39" s="96"/>
      <c r="AC39" s="96"/>
      <c r="AD39" s="96"/>
      <c r="AE39" s="96"/>
      <c r="AF39" s="96"/>
      <c r="AG39" s="96"/>
      <c r="AH39" s="96"/>
      <c r="AI39" s="96"/>
    </row>
    <row r="40" spans="2:35" s="30" customFormat="1" x14ac:dyDescent="0.35">
      <c r="B40" s="96" t="str">
        <f>VLOOKUP(C40,Companies[],5,FALSE)</f>
        <v>Minier</v>
      </c>
      <c r="C40" s="11" t="s">
        <v>1982</v>
      </c>
      <c r="D40" s="11" t="s">
        <v>1961</v>
      </c>
      <c r="E40" s="96" t="s">
        <v>1975</v>
      </c>
      <c r="F40" s="96"/>
      <c r="G40" s="96" t="s">
        <v>1970</v>
      </c>
      <c r="H40" s="96"/>
      <c r="I40" s="96" t="s">
        <v>1156</v>
      </c>
      <c r="J40" s="278">
        <v>0</v>
      </c>
      <c r="K40" s="96"/>
      <c r="L40" s="96"/>
      <c r="M40" s="96"/>
      <c r="N40" s="96"/>
      <c r="O40" s="96"/>
      <c r="P40" s="96"/>
      <c r="Q40" s="96"/>
      <c r="R40" s="96"/>
      <c r="S40" s="96"/>
      <c r="T40" s="96"/>
      <c r="U40" s="96"/>
      <c r="V40" s="96"/>
      <c r="W40" s="96"/>
      <c r="X40" s="96"/>
      <c r="Y40" s="96"/>
      <c r="Z40" s="96"/>
      <c r="AA40" s="96"/>
      <c r="AB40" s="96"/>
      <c r="AC40" s="96"/>
      <c r="AD40" s="96"/>
      <c r="AE40" s="96"/>
      <c r="AF40" s="96"/>
      <c r="AG40" s="96"/>
      <c r="AH40" s="96"/>
      <c r="AI40" s="96"/>
    </row>
    <row r="41" spans="2:35" s="30" customFormat="1" x14ac:dyDescent="0.35">
      <c r="B41" s="96" t="str">
        <f>VLOOKUP(C41,Companies[],5,FALSE)</f>
        <v>Minier</v>
      </c>
      <c r="C41" s="11" t="s">
        <v>1982</v>
      </c>
      <c r="D41" s="11" t="s">
        <v>1961</v>
      </c>
      <c r="E41" s="96" t="s">
        <v>1976</v>
      </c>
      <c r="F41" s="96"/>
      <c r="G41" s="96" t="s">
        <v>1970</v>
      </c>
      <c r="H41" s="96"/>
      <c r="I41" s="96" t="s">
        <v>1156</v>
      </c>
      <c r="J41" s="278">
        <v>31642918</v>
      </c>
      <c r="K41" s="96"/>
      <c r="L41" s="96"/>
      <c r="M41" s="96"/>
      <c r="N41" s="96"/>
      <c r="O41" s="96"/>
      <c r="P41" s="96"/>
      <c r="Q41" s="96"/>
      <c r="R41" s="96"/>
      <c r="S41" s="96"/>
      <c r="T41" s="96"/>
      <c r="U41" s="96"/>
      <c r="V41" s="96"/>
      <c r="W41" s="96"/>
      <c r="X41" s="96"/>
      <c r="Y41" s="96"/>
      <c r="Z41" s="96"/>
      <c r="AA41" s="96"/>
      <c r="AB41" s="96"/>
      <c r="AC41" s="96"/>
      <c r="AD41" s="96"/>
      <c r="AE41" s="96"/>
      <c r="AF41" s="96"/>
      <c r="AG41" s="96"/>
      <c r="AH41" s="96"/>
      <c r="AI41" s="96"/>
    </row>
    <row r="42" spans="2:35" s="30" customFormat="1" x14ac:dyDescent="0.35">
      <c r="B42" s="96" t="str">
        <f>VLOOKUP(C42,Companies[],5,FALSE)</f>
        <v>Minier</v>
      </c>
      <c r="C42" s="11" t="s">
        <v>1982</v>
      </c>
      <c r="D42" s="11" t="s">
        <v>1962</v>
      </c>
      <c r="E42" s="96" t="s">
        <v>1945</v>
      </c>
      <c r="F42" s="96"/>
      <c r="G42" s="96" t="s">
        <v>1970</v>
      </c>
      <c r="H42" s="96"/>
      <c r="I42" s="96" t="s">
        <v>1156</v>
      </c>
      <c r="J42" s="278">
        <v>691544265</v>
      </c>
      <c r="K42" s="96"/>
      <c r="L42" s="96"/>
      <c r="M42" s="96"/>
      <c r="N42" s="96"/>
      <c r="O42" s="96"/>
      <c r="P42" s="96"/>
      <c r="Q42" s="96"/>
      <c r="R42" s="96"/>
      <c r="S42" s="96"/>
      <c r="T42" s="96"/>
      <c r="U42" s="96"/>
      <c r="V42" s="96"/>
      <c r="W42" s="96"/>
      <c r="X42" s="96"/>
      <c r="Y42" s="96"/>
      <c r="Z42" s="96"/>
      <c r="AA42" s="96"/>
      <c r="AB42" s="96"/>
      <c r="AC42" s="96"/>
      <c r="AD42" s="96"/>
      <c r="AE42" s="96"/>
      <c r="AF42" s="96"/>
      <c r="AG42" s="96"/>
      <c r="AH42" s="96"/>
      <c r="AI42" s="96"/>
    </row>
    <row r="43" spans="2:35" s="30" customFormat="1" x14ac:dyDescent="0.35">
      <c r="B43" s="96" t="str">
        <f>VLOOKUP(C43,Companies[],5,FALSE)</f>
        <v>Minier</v>
      </c>
      <c r="C43" s="11" t="s">
        <v>1982</v>
      </c>
      <c r="D43" s="11" t="s">
        <v>1962</v>
      </c>
      <c r="E43" s="96" t="s">
        <v>1944</v>
      </c>
      <c r="F43" s="96"/>
      <c r="G43" s="96" t="s">
        <v>1970</v>
      </c>
      <c r="H43" s="96"/>
      <c r="I43" s="96" t="s">
        <v>1156</v>
      </c>
      <c r="J43" s="278">
        <v>20180306493.400002</v>
      </c>
      <c r="K43" s="96"/>
      <c r="L43" s="96"/>
      <c r="M43" s="96"/>
      <c r="N43" s="96"/>
      <c r="O43" s="96"/>
      <c r="P43" s="96"/>
      <c r="Q43" s="96"/>
      <c r="R43" s="96"/>
      <c r="S43" s="96"/>
      <c r="T43" s="96"/>
      <c r="U43" s="96"/>
      <c r="V43" s="96"/>
      <c r="W43" s="96"/>
      <c r="X43" s="96"/>
      <c r="Y43" s="96"/>
      <c r="Z43" s="96"/>
      <c r="AA43" s="96"/>
      <c r="AB43" s="96"/>
      <c r="AC43" s="96"/>
      <c r="AD43" s="96"/>
      <c r="AE43" s="96"/>
      <c r="AF43" s="96"/>
      <c r="AG43" s="96"/>
      <c r="AH43" s="96"/>
      <c r="AI43" s="96"/>
    </row>
    <row r="44" spans="2:35" s="30" customFormat="1" x14ac:dyDescent="0.35">
      <c r="B44" s="96" t="str">
        <f>VLOOKUP(C44,Companies[],5,FALSE)</f>
        <v>Minier</v>
      </c>
      <c r="C44" s="11" t="s">
        <v>1982</v>
      </c>
      <c r="D44" s="11" t="s">
        <v>1962</v>
      </c>
      <c r="E44" s="96" t="s">
        <v>1977</v>
      </c>
      <c r="F44" s="96"/>
      <c r="G44" s="96" t="s">
        <v>1970</v>
      </c>
      <c r="H44" s="96"/>
      <c r="I44" s="96" t="s">
        <v>1156</v>
      </c>
      <c r="J44" s="278">
        <v>15851278667.76</v>
      </c>
      <c r="K44" s="96"/>
      <c r="L44" s="96"/>
      <c r="M44" s="96"/>
      <c r="N44" s="96"/>
      <c r="O44" s="96"/>
      <c r="P44" s="96"/>
      <c r="Q44" s="96"/>
      <c r="R44" s="96"/>
      <c r="S44" s="96"/>
      <c r="T44" s="96"/>
      <c r="U44" s="96"/>
      <c r="V44" s="96"/>
      <c r="W44" s="96"/>
      <c r="X44" s="96"/>
      <c r="Y44" s="96"/>
      <c r="Z44" s="96"/>
      <c r="AA44" s="96"/>
      <c r="AB44" s="96"/>
      <c r="AC44" s="96"/>
      <c r="AD44" s="96"/>
      <c r="AE44" s="96"/>
      <c r="AF44" s="96"/>
      <c r="AG44" s="96"/>
      <c r="AH44" s="96"/>
      <c r="AI44" s="96"/>
    </row>
    <row r="45" spans="2:35" s="30" customFormat="1" x14ac:dyDescent="0.35">
      <c r="B45" s="96" t="str">
        <f>VLOOKUP(C45,Companies[],5,FALSE)</f>
        <v>Minier</v>
      </c>
      <c r="C45" s="11" t="s">
        <v>1982</v>
      </c>
      <c r="D45" s="11" t="s">
        <v>1962</v>
      </c>
      <c r="E45" s="96" t="s">
        <v>1948</v>
      </c>
      <c r="F45" s="276"/>
      <c r="G45" s="96" t="s">
        <v>1970</v>
      </c>
      <c r="H45" s="96"/>
      <c r="I45" s="96" t="s">
        <v>1156</v>
      </c>
      <c r="J45" s="278">
        <v>419175301.66000015</v>
      </c>
      <c r="K45" s="96"/>
      <c r="L45" s="96"/>
      <c r="M45" s="96"/>
      <c r="N45" s="96"/>
      <c r="O45" s="96"/>
      <c r="P45" s="96"/>
      <c r="Q45" s="96"/>
      <c r="R45" s="96"/>
      <c r="S45" s="96"/>
      <c r="T45" s="96"/>
      <c r="U45" s="96"/>
      <c r="V45" s="96"/>
      <c r="W45" s="96"/>
      <c r="X45" s="96"/>
      <c r="Y45" s="96"/>
      <c r="Z45" s="96"/>
      <c r="AA45" s="96"/>
      <c r="AB45" s="96"/>
      <c r="AC45" s="96"/>
      <c r="AD45" s="96"/>
      <c r="AE45" s="96"/>
      <c r="AF45" s="96"/>
      <c r="AG45" s="96"/>
      <c r="AH45" s="96"/>
      <c r="AI45" s="96"/>
    </row>
    <row r="46" spans="2:35" s="30" customFormat="1" x14ac:dyDescent="0.35">
      <c r="B46" s="96" t="str">
        <f>VLOOKUP(C46,Companies[],5,FALSE)</f>
        <v>Minier</v>
      </c>
      <c r="C46" s="11" t="s">
        <v>1982</v>
      </c>
      <c r="D46" s="11" t="s">
        <v>1962</v>
      </c>
      <c r="E46" s="96" t="s">
        <v>1949</v>
      </c>
      <c r="F46" s="276"/>
      <c r="G46" s="96" t="s">
        <v>1970</v>
      </c>
      <c r="H46" s="96"/>
      <c r="I46" s="96" t="s">
        <v>1156</v>
      </c>
      <c r="J46" s="278">
        <v>4905179988.0799999</v>
      </c>
      <c r="K46" s="96"/>
      <c r="L46" s="96"/>
      <c r="M46" s="96"/>
      <c r="N46" s="96"/>
      <c r="O46" s="96"/>
      <c r="P46" s="96"/>
      <c r="Q46" s="96"/>
      <c r="R46" s="96"/>
      <c r="S46" s="96"/>
      <c r="T46" s="96"/>
      <c r="U46" s="96"/>
      <c r="V46" s="96"/>
      <c r="W46" s="96"/>
      <c r="X46" s="96"/>
      <c r="Y46" s="96"/>
      <c r="Z46" s="96"/>
      <c r="AA46" s="96"/>
      <c r="AB46" s="96"/>
      <c r="AC46" s="96"/>
      <c r="AD46" s="96"/>
      <c r="AE46" s="96"/>
      <c r="AF46" s="96"/>
      <c r="AG46" s="96"/>
      <c r="AH46" s="96"/>
      <c r="AI46" s="96"/>
    </row>
    <row r="47" spans="2:35" s="30" customFormat="1" x14ac:dyDescent="0.35">
      <c r="B47" s="96" t="str">
        <f>VLOOKUP(C47,Companies[],5,FALSE)</f>
        <v>Minier</v>
      </c>
      <c r="C47" s="11" t="s">
        <v>1982</v>
      </c>
      <c r="D47" s="11" t="s">
        <v>1962</v>
      </c>
      <c r="E47" s="96" t="s">
        <v>1978</v>
      </c>
      <c r="F47" s="276"/>
      <c r="G47" s="96" t="s">
        <v>1970</v>
      </c>
      <c r="H47" s="96"/>
      <c r="I47" s="96" t="s">
        <v>1156</v>
      </c>
      <c r="J47" s="278">
        <v>0</v>
      </c>
      <c r="K47" s="96"/>
      <c r="L47" s="96"/>
      <c r="M47" s="96"/>
      <c r="N47" s="96"/>
      <c r="O47" s="96"/>
      <c r="P47" s="96"/>
      <c r="Q47" s="96"/>
      <c r="R47" s="96"/>
      <c r="S47" s="96"/>
      <c r="T47" s="96"/>
      <c r="U47" s="96"/>
      <c r="V47" s="96"/>
      <c r="W47" s="96"/>
      <c r="X47" s="96"/>
      <c r="Y47" s="96"/>
      <c r="Z47" s="96"/>
      <c r="AA47" s="96"/>
      <c r="AB47" s="96"/>
      <c r="AC47" s="96"/>
      <c r="AD47" s="96"/>
      <c r="AE47" s="96"/>
      <c r="AF47" s="96"/>
      <c r="AG47" s="96"/>
      <c r="AH47" s="96"/>
      <c r="AI47" s="96"/>
    </row>
    <row r="48" spans="2:35" s="30" customFormat="1" x14ac:dyDescent="0.35">
      <c r="B48" s="96" t="str">
        <f>VLOOKUP(C48,Companies[],5,FALSE)</f>
        <v>Minier</v>
      </c>
      <c r="C48" s="11" t="s">
        <v>1982</v>
      </c>
      <c r="D48" s="11" t="s">
        <v>1962</v>
      </c>
      <c r="E48" s="96" t="s">
        <v>1951</v>
      </c>
      <c r="F48" s="276"/>
      <c r="G48" s="96" t="s">
        <v>1970</v>
      </c>
      <c r="H48" s="96"/>
      <c r="I48" s="96" t="s">
        <v>1156</v>
      </c>
      <c r="J48" s="278">
        <v>0</v>
      </c>
      <c r="K48" s="96"/>
      <c r="L48" s="96"/>
      <c r="M48" s="96"/>
      <c r="N48" s="96"/>
      <c r="O48" s="96"/>
      <c r="P48" s="96"/>
      <c r="Q48" s="96"/>
      <c r="R48" s="96"/>
      <c r="S48" s="96"/>
      <c r="T48" s="96"/>
      <c r="U48" s="96"/>
      <c r="V48" s="96"/>
      <c r="W48" s="96"/>
      <c r="X48" s="96"/>
      <c r="Y48" s="96"/>
      <c r="Z48" s="96"/>
      <c r="AA48" s="96"/>
      <c r="AB48" s="96"/>
      <c r="AC48" s="96"/>
      <c r="AD48" s="96"/>
      <c r="AE48" s="96"/>
      <c r="AF48" s="96"/>
      <c r="AG48" s="96"/>
      <c r="AH48" s="96"/>
      <c r="AI48" s="96"/>
    </row>
    <row r="49" spans="2:35" s="30" customFormat="1" x14ac:dyDescent="0.35">
      <c r="B49" s="96" t="str">
        <f>VLOOKUP(C49,Companies[],5,FALSE)</f>
        <v>Minier</v>
      </c>
      <c r="C49" s="11" t="s">
        <v>1982</v>
      </c>
      <c r="D49" s="11" t="s">
        <v>1963</v>
      </c>
      <c r="E49" s="96" t="s">
        <v>1979</v>
      </c>
      <c r="F49" s="276"/>
      <c r="G49" s="96" t="s">
        <v>1970</v>
      </c>
      <c r="H49" s="96"/>
      <c r="I49" s="96" t="s">
        <v>1156</v>
      </c>
      <c r="J49" s="278">
        <v>0</v>
      </c>
      <c r="K49" s="96"/>
      <c r="L49" s="96"/>
      <c r="M49" s="96"/>
      <c r="N49" s="96"/>
      <c r="O49" s="96"/>
      <c r="P49" s="96"/>
      <c r="Q49" s="96"/>
      <c r="R49" s="96"/>
      <c r="S49" s="96"/>
      <c r="T49" s="96"/>
      <c r="U49" s="96"/>
      <c r="V49" s="96"/>
      <c r="W49" s="96"/>
      <c r="X49" s="96"/>
      <c r="Y49" s="96"/>
      <c r="Z49" s="96"/>
      <c r="AA49" s="96"/>
      <c r="AB49" s="96"/>
      <c r="AC49" s="96"/>
      <c r="AD49" s="96"/>
      <c r="AE49" s="96"/>
      <c r="AF49" s="96"/>
      <c r="AG49" s="96"/>
      <c r="AH49" s="96"/>
      <c r="AI49" s="96"/>
    </row>
    <row r="50" spans="2:35" s="30" customFormat="1" x14ac:dyDescent="0.35">
      <c r="B50" s="96" t="str">
        <f>VLOOKUP(C50,Companies[],5,FALSE)</f>
        <v>Minier</v>
      </c>
      <c r="C50" s="11" t="s">
        <v>1982</v>
      </c>
      <c r="D50" s="11" t="s">
        <v>1963</v>
      </c>
      <c r="E50" s="96" t="s">
        <v>1980</v>
      </c>
      <c r="F50" s="276"/>
      <c r="G50" s="96" t="s">
        <v>1970</v>
      </c>
      <c r="H50" s="96"/>
      <c r="I50" s="96" t="s">
        <v>1156</v>
      </c>
      <c r="J50" s="278">
        <v>0</v>
      </c>
      <c r="K50" s="96"/>
      <c r="L50" s="96"/>
      <c r="M50" s="96"/>
      <c r="N50" s="96"/>
      <c r="O50" s="96"/>
      <c r="P50" s="96"/>
      <c r="Q50" s="96"/>
      <c r="R50" s="96"/>
      <c r="S50" s="96"/>
      <c r="T50" s="96"/>
      <c r="U50" s="96"/>
      <c r="V50" s="96"/>
      <c r="W50" s="96"/>
      <c r="X50" s="96"/>
      <c r="Y50" s="96"/>
      <c r="Z50" s="96"/>
      <c r="AA50" s="96"/>
      <c r="AB50" s="96"/>
      <c r="AC50" s="96"/>
      <c r="AD50" s="96"/>
      <c r="AE50" s="96"/>
      <c r="AF50" s="96"/>
      <c r="AG50" s="96"/>
      <c r="AH50" s="96"/>
      <c r="AI50" s="96"/>
    </row>
    <row r="51" spans="2:35" s="30" customFormat="1" x14ac:dyDescent="0.35">
      <c r="B51" s="96" t="str">
        <f>VLOOKUP(C51,Companies[],5,FALSE)</f>
        <v>Minier</v>
      </c>
      <c r="C51" s="11" t="s">
        <v>1982</v>
      </c>
      <c r="D51" s="11" t="s">
        <v>1963</v>
      </c>
      <c r="E51" s="96" t="s">
        <v>1954</v>
      </c>
      <c r="F51" s="276"/>
      <c r="G51" s="96" t="s">
        <v>1970</v>
      </c>
      <c r="H51" s="96"/>
      <c r="I51" s="96" t="s">
        <v>1156</v>
      </c>
      <c r="J51" s="278">
        <v>0</v>
      </c>
      <c r="K51" s="96"/>
      <c r="L51" s="96"/>
      <c r="M51" s="96"/>
      <c r="N51" s="96"/>
      <c r="O51" s="96"/>
      <c r="P51" s="96"/>
      <c r="Q51" s="96"/>
      <c r="R51" s="96"/>
      <c r="S51" s="96"/>
      <c r="T51" s="96"/>
      <c r="U51" s="96"/>
      <c r="V51" s="96"/>
      <c r="W51" s="96"/>
      <c r="X51" s="96"/>
      <c r="Y51" s="96"/>
      <c r="Z51" s="96"/>
      <c r="AA51" s="96"/>
      <c r="AB51" s="96"/>
      <c r="AC51" s="96"/>
      <c r="AD51" s="96"/>
      <c r="AE51" s="96"/>
      <c r="AF51" s="96"/>
      <c r="AG51" s="96"/>
      <c r="AH51" s="96"/>
      <c r="AI51" s="96"/>
    </row>
    <row r="52" spans="2:35" s="30" customFormat="1" x14ac:dyDescent="0.35">
      <c r="B52" s="96" t="str">
        <f>VLOOKUP(C52,Companies[],5,FALSE)</f>
        <v>Minier</v>
      </c>
      <c r="C52" s="11" t="s">
        <v>1982</v>
      </c>
      <c r="D52" s="11" t="s">
        <v>1965</v>
      </c>
      <c r="E52" s="96" t="s">
        <v>1958</v>
      </c>
      <c r="F52" s="276"/>
      <c r="G52" s="96" t="s">
        <v>1970</v>
      </c>
      <c r="H52" s="96"/>
      <c r="I52" s="96" t="s">
        <v>1156</v>
      </c>
      <c r="J52" s="278">
        <v>0</v>
      </c>
      <c r="K52" s="96"/>
      <c r="L52" s="96"/>
      <c r="M52" s="96"/>
      <c r="N52" s="96"/>
      <c r="O52" s="96"/>
      <c r="P52" s="96"/>
      <c r="Q52" s="96"/>
      <c r="R52" s="96"/>
      <c r="S52" s="96"/>
      <c r="T52" s="96"/>
      <c r="U52" s="96"/>
      <c r="V52" s="96"/>
      <c r="W52" s="96"/>
      <c r="X52" s="96"/>
      <c r="Y52" s="96"/>
      <c r="Z52" s="96"/>
      <c r="AA52" s="96"/>
      <c r="AB52" s="96"/>
      <c r="AC52" s="96"/>
      <c r="AD52" s="96"/>
      <c r="AE52" s="96"/>
      <c r="AF52" s="96"/>
      <c r="AG52" s="96"/>
      <c r="AH52" s="96"/>
      <c r="AI52" s="96"/>
    </row>
    <row r="53" spans="2:35" s="30" customFormat="1" x14ac:dyDescent="0.35">
      <c r="B53" s="96" t="str">
        <f>VLOOKUP(C53,Companies[],5,FALSE)</f>
        <v>Minier</v>
      </c>
      <c r="C53" s="11" t="s">
        <v>1982</v>
      </c>
      <c r="D53" s="11" t="s">
        <v>1964</v>
      </c>
      <c r="E53" s="96" t="s">
        <v>1956</v>
      </c>
      <c r="F53" s="276"/>
      <c r="G53" s="96" t="s">
        <v>1970</v>
      </c>
      <c r="H53" s="96"/>
      <c r="I53" s="96" t="s">
        <v>1156</v>
      </c>
      <c r="J53" s="278">
        <v>0</v>
      </c>
      <c r="K53" s="96"/>
      <c r="L53" s="96"/>
      <c r="M53" s="96"/>
      <c r="N53" s="96"/>
      <c r="O53" s="96"/>
      <c r="P53" s="96"/>
      <c r="Q53" s="96"/>
      <c r="R53" s="96"/>
      <c r="S53" s="96"/>
      <c r="T53" s="96"/>
      <c r="U53" s="96"/>
      <c r="V53" s="96"/>
      <c r="W53" s="96"/>
      <c r="X53" s="96"/>
      <c r="Y53" s="96"/>
      <c r="Z53" s="96"/>
      <c r="AA53" s="96"/>
      <c r="AB53" s="96"/>
      <c r="AC53" s="96"/>
      <c r="AD53" s="96"/>
      <c r="AE53" s="96"/>
      <c r="AF53" s="96"/>
      <c r="AG53" s="96"/>
      <c r="AH53" s="96"/>
      <c r="AI53" s="96"/>
    </row>
    <row r="54" spans="2:35" s="30" customFormat="1" x14ac:dyDescent="0.35">
      <c r="B54" s="96" t="str">
        <f>VLOOKUP(C54,Companies[],5,FALSE)</f>
        <v>Minier</v>
      </c>
      <c r="C54" s="11" t="s">
        <v>1982</v>
      </c>
      <c r="D54" s="11" t="s">
        <v>1966</v>
      </c>
      <c r="E54" s="96" t="s">
        <v>509</v>
      </c>
      <c r="F54" s="276"/>
      <c r="G54" s="96" t="s">
        <v>1970</v>
      </c>
      <c r="H54" s="96"/>
      <c r="I54" s="96" t="s">
        <v>1156</v>
      </c>
      <c r="J54" s="278">
        <v>1083782500</v>
      </c>
      <c r="K54" s="96"/>
      <c r="L54" s="96"/>
      <c r="M54" s="96"/>
      <c r="N54" s="96"/>
      <c r="O54" s="96"/>
      <c r="P54" s="96"/>
      <c r="Q54" s="96"/>
      <c r="R54" s="96"/>
      <c r="S54" s="96"/>
      <c r="T54" s="96"/>
      <c r="U54" s="96"/>
      <c r="V54" s="96"/>
      <c r="W54" s="96"/>
      <c r="X54" s="96"/>
      <c r="Y54" s="96"/>
      <c r="Z54" s="96"/>
      <c r="AA54" s="96"/>
      <c r="AB54" s="96"/>
      <c r="AC54" s="96"/>
      <c r="AD54" s="96"/>
      <c r="AE54" s="96"/>
      <c r="AF54" s="96"/>
      <c r="AG54" s="96"/>
      <c r="AH54" s="96"/>
      <c r="AI54" s="96"/>
    </row>
    <row r="55" spans="2:35" s="30" customFormat="1" x14ac:dyDescent="0.35">
      <c r="B55" s="96" t="str">
        <f>VLOOKUP(C55,Companies[],5,FALSE)</f>
        <v>Minier</v>
      </c>
      <c r="C55" s="11" t="s">
        <v>1983</v>
      </c>
      <c r="D55" s="11" t="s">
        <v>1959</v>
      </c>
      <c r="E55" s="96" t="s">
        <v>1969</v>
      </c>
      <c r="F55" s="276"/>
      <c r="G55" s="96" t="s">
        <v>1970</v>
      </c>
      <c r="H55" s="96"/>
      <c r="I55" s="96" t="s">
        <v>1156</v>
      </c>
      <c r="J55" s="278">
        <v>846720000</v>
      </c>
      <c r="K55" s="96"/>
      <c r="L55" s="96"/>
      <c r="M55" s="96"/>
      <c r="N55" s="96"/>
      <c r="O55" s="96"/>
      <c r="P55" s="96"/>
      <c r="Q55" s="96"/>
      <c r="R55" s="96"/>
      <c r="S55" s="96"/>
      <c r="T55" s="96"/>
      <c r="U55" s="96"/>
      <c r="V55" s="96"/>
      <c r="W55" s="96"/>
      <c r="X55" s="96"/>
      <c r="Y55" s="96"/>
      <c r="Z55" s="96"/>
      <c r="AA55" s="96"/>
      <c r="AB55" s="96"/>
      <c r="AC55" s="96"/>
      <c r="AD55" s="96"/>
      <c r="AE55" s="96"/>
      <c r="AF55" s="96"/>
      <c r="AG55" s="96"/>
      <c r="AH55" s="96"/>
      <c r="AI55" s="96"/>
    </row>
    <row r="56" spans="2:35" s="30" customFormat="1" x14ac:dyDescent="0.35">
      <c r="B56" s="96" t="str">
        <f>VLOOKUP(C56,Companies[],5,FALSE)</f>
        <v>Minier</v>
      </c>
      <c r="C56" s="11" t="s">
        <v>1983</v>
      </c>
      <c r="D56" s="11" t="s">
        <v>1960</v>
      </c>
      <c r="E56" s="96" t="s">
        <v>1971</v>
      </c>
      <c r="F56" s="276"/>
      <c r="G56" s="96" t="s">
        <v>1970</v>
      </c>
      <c r="H56" s="96"/>
      <c r="I56" s="96" t="s">
        <v>1156</v>
      </c>
      <c r="J56" s="278">
        <v>1340457164.8099999</v>
      </c>
      <c r="K56" s="96"/>
      <c r="L56" s="96"/>
      <c r="M56" s="96"/>
      <c r="N56" s="96"/>
      <c r="O56" s="96"/>
      <c r="P56" s="96"/>
      <c r="Q56" s="96"/>
      <c r="R56" s="96"/>
      <c r="S56" s="96"/>
      <c r="T56" s="96"/>
      <c r="U56" s="96"/>
      <c r="V56" s="96"/>
      <c r="W56" s="96"/>
      <c r="X56" s="96"/>
      <c r="Y56" s="96"/>
      <c r="Z56" s="96"/>
      <c r="AA56" s="96"/>
      <c r="AB56" s="96"/>
      <c r="AC56" s="96"/>
      <c r="AD56" s="96"/>
      <c r="AE56" s="96"/>
      <c r="AF56" s="96"/>
      <c r="AG56" s="96"/>
      <c r="AH56" s="96"/>
      <c r="AI56" s="96"/>
    </row>
    <row r="57" spans="2:35" s="30" customFormat="1" x14ac:dyDescent="0.35">
      <c r="B57" s="96" t="str">
        <f>VLOOKUP(C57,Companies[],5,FALSE)</f>
        <v>Minier</v>
      </c>
      <c r="C57" s="11" t="s">
        <v>1983</v>
      </c>
      <c r="D57" s="11" t="s">
        <v>1961</v>
      </c>
      <c r="E57" s="96" t="s">
        <v>1972</v>
      </c>
      <c r="F57" s="276"/>
      <c r="G57" s="96" t="s">
        <v>1970</v>
      </c>
      <c r="H57" s="96"/>
      <c r="I57" s="96" t="s">
        <v>1156</v>
      </c>
      <c r="J57" s="278">
        <v>0</v>
      </c>
      <c r="K57" s="96"/>
      <c r="L57" s="96"/>
      <c r="M57" s="96"/>
      <c r="N57" s="96"/>
      <c r="O57" s="96"/>
      <c r="P57" s="96"/>
      <c r="Q57" s="96"/>
      <c r="R57" s="96"/>
      <c r="S57" s="96"/>
      <c r="T57" s="96"/>
      <c r="U57" s="96"/>
      <c r="V57" s="96"/>
      <c r="W57" s="96"/>
      <c r="X57" s="96"/>
      <c r="Y57" s="96"/>
      <c r="Z57" s="96"/>
      <c r="AA57" s="96"/>
      <c r="AB57" s="96"/>
      <c r="AC57" s="96"/>
      <c r="AD57" s="96"/>
      <c r="AE57" s="96"/>
      <c r="AF57" s="96"/>
      <c r="AG57" s="96"/>
      <c r="AH57" s="96"/>
      <c r="AI57" s="96"/>
    </row>
    <row r="58" spans="2:35" s="30" customFormat="1" x14ac:dyDescent="0.35">
      <c r="B58" s="96" t="str">
        <f>VLOOKUP(C58,Companies[],5,FALSE)</f>
        <v>Minier</v>
      </c>
      <c r="C58" s="11" t="s">
        <v>1983</v>
      </c>
      <c r="D58" s="11" t="s">
        <v>1961</v>
      </c>
      <c r="E58" s="96" t="s">
        <v>1973</v>
      </c>
      <c r="F58" s="276"/>
      <c r="G58" s="96" t="s">
        <v>1970</v>
      </c>
      <c r="H58" s="96"/>
      <c r="I58" s="96" t="s">
        <v>1156</v>
      </c>
      <c r="J58" s="278">
        <v>8367741568.1800003</v>
      </c>
      <c r="K58" s="96"/>
      <c r="L58" s="96"/>
      <c r="M58" s="96"/>
      <c r="N58" s="96"/>
      <c r="O58" s="96"/>
      <c r="P58" s="96"/>
      <c r="Q58" s="96"/>
      <c r="R58" s="96"/>
      <c r="S58" s="96"/>
      <c r="T58" s="96"/>
      <c r="U58" s="96"/>
      <c r="V58" s="96"/>
      <c r="W58" s="96"/>
      <c r="X58" s="96"/>
      <c r="Y58" s="96"/>
      <c r="Z58" s="96"/>
      <c r="AA58" s="96"/>
      <c r="AB58" s="96"/>
      <c r="AC58" s="96"/>
      <c r="AD58" s="96"/>
      <c r="AE58" s="96"/>
      <c r="AF58" s="96"/>
      <c r="AG58" s="96"/>
      <c r="AH58" s="96"/>
      <c r="AI58" s="96"/>
    </row>
    <row r="59" spans="2:35" s="30" customFormat="1" x14ac:dyDescent="0.35">
      <c r="B59" s="96" t="str">
        <f>VLOOKUP(C59,Companies[],5,FALSE)</f>
        <v>Minier</v>
      </c>
      <c r="C59" s="11" t="s">
        <v>1983</v>
      </c>
      <c r="D59" s="11" t="s">
        <v>1961</v>
      </c>
      <c r="E59" s="96" t="s">
        <v>1974</v>
      </c>
      <c r="F59" s="276"/>
      <c r="G59" s="96" t="s">
        <v>1970</v>
      </c>
      <c r="H59" s="96"/>
      <c r="I59" s="96" t="s">
        <v>1156</v>
      </c>
      <c r="J59" s="278">
        <v>0</v>
      </c>
      <c r="K59" s="96"/>
      <c r="L59" s="96"/>
      <c r="M59" s="96"/>
      <c r="N59" s="96"/>
      <c r="O59" s="96"/>
      <c r="P59" s="96"/>
      <c r="Q59" s="96"/>
      <c r="R59" s="96"/>
      <c r="S59" s="96"/>
      <c r="T59" s="96"/>
      <c r="U59" s="96"/>
      <c r="V59" s="96"/>
      <c r="W59" s="96"/>
      <c r="X59" s="96"/>
      <c r="Y59" s="96"/>
      <c r="Z59" s="96"/>
      <c r="AA59" s="96"/>
      <c r="AB59" s="96"/>
      <c r="AC59" s="96"/>
      <c r="AD59" s="96"/>
      <c r="AE59" s="96"/>
      <c r="AF59" s="96"/>
      <c r="AG59" s="96"/>
      <c r="AH59" s="96"/>
      <c r="AI59" s="96"/>
    </row>
    <row r="60" spans="2:35" s="30" customFormat="1" x14ac:dyDescent="0.35">
      <c r="B60" s="96" t="str">
        <f>VLOOKUP(C60,Companies[],5,FALSE)</f>
        <v>Minier</v>
      </c>
      <c r="C60" s="11" t="s">
        <v>1983</v>
      </c>
      <c r="D60" s="11" t="s">
        <v>1961</v>
      </c>
      <c r="E60" s="96" t="s">
        <v>1975</v>
      </c>
      <c r="F60" s="276"/>
      <c r="G60" s="96" t="s">
        <v>1970</v>
      </c>
      <c r="H60" s="96"/>
      <c r="I60" s="96" t="s">
        <v>1156</v>
      </c>
      <c r="J60" s="278">
        <v>0</v>
      </c>
      <c r="K60" s="96"/>
      <c r="L60" s="96"/>
      <c r="M60" s="96"/>
      <c r="N60" s="96"/>
      <c r="O60" s="96"/>
      <c r="P60" s="96"/>
      <c r="Q60" s="96"/>
      <c r="R60" s="96"/>
      <c r="S60" s="96"/>
      <c r="T60" s="96"/>
      <c r="U60" s="96"/>
      <c r="V60" s="96"/>
      <c r="W60" s="96"/>
      <c r="X60" s="96"/>
      <c r="Y60" s="96"/>
      <c r="Z60" s="96"/>
      <c r="AA60" s="96"/>
      <c r="AB60" s="96"/>
      <c r="AC60" s="96"/>
      <c r="AD60" s="96"/>
      <c r="AE60" s="96"/>
      <c r="AF60" s="96"/>
      <c r="AG60" s="96"/>
      <c r="AH60" s="96"/>
      <c r="AI60" s="96"/>
    </row>
    <row r="61" spans="2:35" s="30" customFormat="1" x14ac:dyDescent="0.35">
      <c r="B61" s="96" t="str">
        <f>VLOOKUP(C61,Companies[],5,FALSE)</f>
        <v>Minier</v>
      </c>
      <c r="C61" s="11" t="s">
        <v>1983</v>
      </c>
      <c r="D61" s="11" t="s">
        <v>1961</v>
      </c>
      <c r="E61" s="96" t="s">
        <v>1976</v>
      </c>
      <c r="F61" s="276"/>
      <c r="G61" s="96" t="s">
        <v>1970</v>
      </c>
      <c r="H61" s="96"/>
      <c r="I61" s="96" t="s">
        <v>1156</v>
      </c>
      <c r="J61" s="278">
        <v>519404240.38</v>
      </c>
      <c r="K61" s="96"/>
      <c r="L61" s="96"/>
      <c r="M61" s="96"/>
      <c r="N61" s="96"/>
      <c r="O61" s="96"/>
      <c r="P61" s="96"/>
      <c r="Q61" s="96"/>
      <c r="R61" s="96"/>
      <c r="S61" s="96"/>
      <c r="T61" s="96"/>
      <c r="U61" s="96"/>
      <c r="V61" s="96"/>
      <c r="W61" s="96"/>
      <c r="X61" s="96"/>
      <c r="Y61" s="96"/>
      <c r="Z61" s="96"/>
      <c r="AA61" s="96"/>
      <c r="AB61" s="96"/>
      <c r="AC61" s="96"/>
      <c r="AD61" s="96"/>
      <c r="AE61" s="96"/>
      <c r="AF61" s="96"/>
      <c r="AG61" s="96"/>
      <c r="AH61" s="96"/>
      <c r="AI61" s="96"/>
    </row>
    <row r="62" spans="2:35" s="30" customFormat="1" x14ac:dyDescent="0.35">
      <c r="B62" s="96" t="str">
        <f>VLOOKUP(C62,Companies[],5,FALSE)</f>
        <v>Minier</v>
      </c>
      <c r="C62" s="11" t="s">
        <v>1983</v>
      </c>
      <c r="D62" s="11" t="s">
        <v>1962</v>
      </c>
      <c r="E62" s="96" t="s">
        <v>1945</v>
      </c>
      <c r="F62" s="276"/>
      <c r="G62" s="96" t="s">
        <v>1970</v>
      </c>
      <c r="H62" s="96"/>
      <c r="I62" s="96" t="s">
        <v>1156</v>
      </c>
      <c r="J62" s="278">
        <v>99186348.199999988</v>
      </c>
      <c r="K62" s="96"/>
      <c r="L62" s="96"/>
      <c r="M62" s="96"/>
      <c r="N62" s="96"/>
      <c r="O62" s="96"/>
      <c r="P62" s="96"/>
      <c r="Q62" s="96"/>
      <c r="R62" s="96"/>
      <c r="S62" s="96"/>
      <c r="T62" s="96"/>
      <c r="U62" s="96"/>
      <c r="V62" s="96"/>
      <c r="W62" s="96"/>
      <c r="X62" s="96"/>
      <c r="Y62" s="96"/>
      <c r="Z62" s="96"/>
      <c r="AA62" s="96"/>
      <c r="AB62" s="96"/>
      <c r="AC62" s="96"/>
      <c r="AD62" s="96"/>
      <c r="AE62" s="96"/>
      <c r="AF62" s="96"/>
      <c r="AG62" s="96"/>
      <c r="AH62" s="96"/>
      <c r="AI62" s="96"/>
    </row>
    <row r="63" spans="2:35" s="30" customFormat="1" x14ac:dyDescent="0.35">
      <c r="B63" s="96" t="str">
        <f>VLOOKUP(C63,Companies[],5,FALSE)</f>
        <v>Minier</v>
      </c>
      <c r="C63" s="11" t="s">
        <v>1983</v>
      </c>
      <c r="D63" s="11" t="s">
        <v>1962</v>
      </c>
      <c r="E63" s="96" t="s">
        <v>1944</v>
      </c>
      <c r="F63" s="276"/>
      <c r="G63" s="96" t="s">
        <v>1970</v>
      </c>
      <c r="H63" s="96"/>
      <c r="I63" s="96" t="s">
        <v>1156</v>
      </c>
      <c r="J63" s="278">
        <v>834118235.35000002</v>
      </c>
      <c r="K63" s="96"/>
      <c r="L63" s="96"/>
      <c r="M63" s="96"/>
      <c r="N63" s="96"/>
      <c r="O63" s="96"/>
      <c r="P63" s="96"/>
      <c r="Q63" s="96"/>
      <c r="R63" s="96"/>
      <c r="S63" s="96"/>
      <c r="T63" s="96"/>
      <c r="U63" s="96"/>
      <c r="V63" s="96"/>
      <c r="W63" s="96"/>
      <c r="X63" s="96"/>
      <c r="Y63" s="96"/>
      <c r="Z63" s="96"/>
      <c r="AA63" s="96"/>
      <c r="AB63" s="96"/>
      <c r="AC63" s="96"/>
      <c r="AD63" s="96"/>
      <c r="AE63" s="96"/>
      <c r="AF63" s="96"/>
      <c r="AG63" s="96"/>
      <c r="AH63" s="96"/>
      <c r="AI63" s="96"/>
    </row>
    <row r="64" spans="2:35" s="30" customFormat="1" x14ac:dyDescent="0.35">
      <c r="B64" s="96" t="str">
        <f>VLOOKUP(C64,Companies[],5,FALSE)</f>
        <v>Minier</v>
      </c>
      <c r="C64" s="11" t="s">
        <v>1983</v>
      </c>
      <c r="D64" s="11" t="s">
        <v>1962</v>
      </c>
      <c r="E64" s="96" t="s">
        <v>1977</v>
      </c>
      <c r="F64" s="276"/>
      <c r="G64" s="96" t="s">
        <v>1970</v>
      </c>
      <c r="H64" s="96"/>
      <c r="I64" s="96" t="s">
        <v>1156</v>
      </c>
      <c r="J64" s="278">
        <v>6094774765.7599993</v>
      </c>
      <c r="K64" s="96"/>
      <c r="L64" s="96"/>
      <c r="M64" s="96"/>
      <c r="N64" s="96"/>
      <c r="O64" s="96"/>
      <c r="P64" s="96"/>
      <c r="Q64" s="96"/>
      <c r="R64" s="96"/>
      <c r="S64" s="96"/>
      <c r="T64" s="96"/>
      <c r="U64" s="96"/>
      <c r="V64" s="96"/>
      <c r="W64" s="96"/>
      <c r="X64" s="96"/>
      <c r="Y64" s="96"/>
      <c r="Z64" s="96"/>
      <c r="AA64" s="96"/>
      <c r="AB64" s="96"/>
      <c r="AC64" s="96"/>
      <c r="AD64" s="96"/>
      <c r="AE64" s="96"/>
      <c r="AF64" s="96"/>
      <c r="AG64" s="96"/>
      <c r="AH64" s="96"/>
      <c r="AI64" s="96"/>
    </row>
    <row r="65" spans="2:35" s="30" customFormat="1" x14ac:dyDescent="0.35">
      <c r="B65" s="96" t="str">
        <f>VLOOKUP(C65,Companies[],5,FALSE)</f>
        <v>Minier</v>
      </c>
      <c r="C65" s="11" t="s">
        <v>1983</v>
      </c>
      <c r="D65" s="11" t="s">
        <v>1962</v>
      </c>
      <c r="E65" s="96" t="s">
        <v>1948</v>
      </c>
      <c r="F65" s="276"/>
      <c r="G65" s="96" t="s">
        <v>1970</v>
      </c>
      <c r="H65" s="96"/>
      <c r="I65" s="96" t="s">
        <v>1156</v>
      </c>
      <c r="J65" s="278">
        <v>1218440111.1135123</v>
      </c>
      <c r="K65" s="96"/>
      <c r="L65" s="96"/>
      <c r="M65" s="96"/>
      <c r="N65" s="96"/>
      <c r="O65" s="96"/>
      <c r="P65" s="96"/>
      <c r="Q65" s="96"/>
      <c r="R65" s="96"/>
      <c r="S65" s="96"/>
      <c r="T65" s="96"/>
      <c r="U65" s="96"/>
      <c r="V65" s="96"/>
      <c r="W65" s="96"/>
      <c r="X65" s="96"/>
      <c r="Y65" s="96"/>
      <c r="Z65" s="96"/>
      <c r="AA65" s="96"/>
      <c r="AB65" s="96"/>
      <c r="AC65" s="96"/>
      <c r="AD65" s="96"/>
      <c r="AE65" s="96"/>
      <c r="AF65" s="96"/>
      <c r="AG65" s="96"/>
      <c r="AH65" s="96"/>
      <c r="AI65" s="96"/>
    </row>
    <row r="66" spans="2:35" s="30" customFormat="1" x14ac:dyDescent="0.35">
      <c r="B66" s="96" t="str">
        <f>VLOOKUP(C66,Companies[],5,FALSE)</f>
        <v>Minier</v>
      </c>
      <c r="C66" s="11" t="s">
        <v>1983</v>
      </c>
      <c r="D66" s="11" t="s">
        <v>1962</v>
      </c>
      <c r="E66" s="96" t="s">
        <v>1949</v>
      </c>
      <c r="F66" s="276"/>
      <c r="G66" s="96" t="s">
        <v>1970</v>
      </c>
      <c r="H66" s="96"/>
      <c r="I66" s="96" t="s">
        <v>1156</v>
      </c>
      <c r="J66" s="278">
        <v>4230519472.9699998</v>
      </c>
      <c r="K66" s="96"/>
      <c r="L66" s="96"/>
      <c r="M66" s="96"/>
      <c r="N66" s="96"/>
      <c r="O66" s="96"/>
      <c r="P66" s="96"/>
      <c r="Q66" s="96"/>
      <c r="R66" s="96"/>
      <c r="S66" s="96"/>
      <c r="T66" s="96"/>
      <c r="U66" s="96"/>
      <c r="V66" s="96"/>
      <c r="W66" s="96"/>
      <c r="X66" s="96"/>
      <c r="Y66" s="96"/>
      <c r="Z66" s="96"/>
      <c r="AA66" s="96"/>
      <c r="AB66" s="96"/>
      <c r="AC66" s="96"/>
      <c r="AD66" s="96"/>
      <c r="AE66" s="96"/>
      <c r="AF66" s="96"/>
      <c r="AG66" s="96"/>
      <c r="AH66" s="96"/>
      <c r="AI66" s="96"/>
    </row>
    <row r="67" spans="2:35" s="30" customFormat="1" x14ac:dyDescent="0.35">
      <c r="B67" s="96" t="str">
        <f>VLOOKUP(C67,Companies[],5,FALSE)</f>
        <v>Minier</v>
      </c>
      <c r="C67" s="11" t="s">
        <v>1983</v>
      </c>
      <c r="D67" s="11" t="s">
        <v>1962</v>
      </c>
      <c r="E67" s="96" t="s">
        <v>1978</v>
      </c>
      <c r="F67" s="276"/>
      <c r="G67" s="96" t="s">
        <v>1970</v>
      </c>
      <c r="H67" s="96"/>
      <c r="I67" s="96" t="s">
        <v>1156</v>
      </c>
      <c r="J67" s="278">
        <v>97690650.650000006</v>
      </c>
      <c r="K67" s="96"/>
      <c r="L67" s="96"/>
      <c r="M67" s="96"/>
      <c r="N67" s="96"/>
      <c r="O67" s="96"/>
      <c r="P67" s="96"/>
      <c r="Q67" s="96"/>
      <c r="R67" s="96"/>
      <c r="S67" s="96"/>
      <c r="T67" s="96"/>
      <c r="U67" s="96"/>
      <c r="V67" s="96"/>
      <c r="W67" s="96"/>
      <c r="X67" s="96"/>
      <c r="Y67" s="96"/>
      <c r="Z67" s="96"/>
      <c r="AA67" s="96"/>
      <c r="AB67" s="96"/>
      <c r="AC67" s="96"/>
      <c r="AD67" s="96"/>
      <c r="AE67" s="96"/>
      <c r="AF67" s="96"/>
      <c r="AG67" s="96"/>
      <c r="AH67" s="96"/>
      <c r="AI67" s="96"/>
    </row>
    <row r="68" spans="2:35" s="30" customFormat="1" x14ac:dyDescent="0.35">
      <c r="B68" s="96" t="str">
        <f>VLOOKUP(C68,Companies[],5,FALSE)</f>
        <v>Minier</v>
      </c>
      <c r="C68" s="11" t="s">
        <v>1983</v>
      </c>
      <c r="D68" s="11" t="s">
        <v>1962</v>
      </c>
      <c r="E68" s="96" t="s">
        <v>1951</v>
      </c>
      <c r="F68" s="276"/>
      <c r="G68" s="96" t="s">
        <v>1970</v>
      </c>
      <c r="H68" s="96"/>
      <c r="I68" s="96" t="s">
        <v>1156</v>
      </c>
      <c r="J68" s="278">
        <v>0</v>
      </c>
      <c r="K68" s="96"/>
      <c r="L68" s="96"/>
      <c r="M68" s="96"/>
      <c r="N68" s="96"/>
      <c r="O68" s="96"/>
      <c r="P68" s="96"/>
      <c r="Q68" s="96"/>
      <c r="R68" s="96"/>
      <c r="S68" s="96"/>
      <c r="T68" s="96"/>
      <c r="U68" s="96"/>
      <c r="V68" s="96"/>
      <c r="W68" s="96"/>
      <c r="X68" s="96"/>
      <c r="Y68" s="96"/>
      <c r="Z68" s="96"/>
      <c r="AA68" s="96"/>
      <c r="AB68" s="96"/>
      <c r="AC68" s="96"/>
      <c r="AD68" s="96"/>
      <c r="AE68" s="96"/>
      <c r="AF68" s="96"/>
      <c r="AG68" s="96"/>
      <c r="AH68" s="96"/>
      <c r="AI68" s="96"/>
    </row>
    <row r="69" spans="2:35" s="30" customFormat="1" x14ac:dyDescent="0.35">
      <c r="B69" s="96" t="str">
        <f>VLOOKUP(C69,Companies[],5,FALSE)</f>
        <v>Minier</v>
      </c>
      <c r="C69" s="11" t="s">
        <v>1983</v>
      </c>
      <c r="D69" s="11" t="s">
        <v>1963</v>
      </c>
      <c r="E69" s="96" t="s">
        <v>1979</v>
      </c>
      <c r="F69" s="276"/>
      <c r="G69" s="96" t="s">
        <v>1970</v>
      </c>
      <c r="H69" s="96"/>
      <c r="I69" s="96" t="s">
        <v>1156</v>
      </c>
      <c r="J69" s="278">
        <v>0</v>
      </c>
      <c r="K69" s="96"/>
      <c r="L69" s="96"/>
      <c r="M69" s="96"/>
      <c r="N69" s="96"/>
      <c r="O69" s="96"/>
      <c r="P69" s="96"/>
      <c r="Q69" s="96"/>
      <c r="R69" s="96"/>
      <c r="S69" s="96"/>
      <c r="T69" s="96"/>
      <c r="U69" s="96"/>
      <c r="V69" s="96"/>
      <c r="W69" s="96"/>
      <c r="X69" s="96"/>
      <c r="Y69" s="96"/>
      <c r="Z69" s="96"/>
      <c r="AA69" s="96"/>
      <c r="AB69" s="96"/>
      <c r="AC69" s="96"/>
      <c r="AD69" s="96"/>
      <c r="AE69" s="96"/>
      <c r="AF69" s="96"/>
      <c r="AG69" s="96"/>
      <c r="AH69" s="96"/>
      <c r="AI69" s="96"/>
    </row>
    <row r="70" spans="2:35" s="30" customFormat="1" x14ac:dyDescent="0.35">
      <c r="B70" s="96" t="str">
        <f>VLOOKUP(C70,Companies[],5,FALSE)</f>
        <v>Minier</v>
      </c>
      <c r="C70" s="11" t="s">
        <v>1983</v>
      </c>
      <c r="D70" s="11" t="s">
        <v>1963</v>
      </c>
      <c r="E70" s="96" t="s">
        <v>1980</v>
      </c>
      <c r="F70" s="276"/>
      <c r="G70" s="96" t="s">
        <v>1970</v>
      </c>
      <c r="H70" s="96"/>
      <c r="I70" s="96" t="s">
        <v>1156</v>
      </c>
      <c r="J70" s="278">
        <v>12099202925.290003</v>
      </c>
      <c r="K70" s="96"/>
      <c r="L70" s="96"/>
      <c r="M70" s="96"/>
      <c r="N70" s="96"/>
      <c r="O70" s="96"/>
      <c r="P70" s="96"/>
      <c r="Q70" s="96"/>
      <c r="R70" s="96"/>
      <c r="S70" s="96"/>
      <c r="T70" s="96"/>
      <c r="U70" s="96"/>
      <c r="V70" s="96"/>
      <c r="W70" s="96"/>
      <c r="X70" s="96"/>
      <c r="Y70" s="96"/>
      <c r="Z70" s="96"/>
      <c r="AA70" s="96"/>
      <c r="AB70" s="96"/>
      <c r="AC70" s="96"/>
      <c r="AD70" s="96"/>
      <c r="AE70" s="96"/>
      <c r="AF70" s="96"/>
      <c r="AG70" s="96"/>
      <c r="AH70" s="96"/>
      <c r="AI70" s="96"/>
    </row>
    <row r="71" spans="2:35" s="30" customFormat="1" x14ac:dyDescent="0.35">
      <c r="B71" s="96" t="str">
        <f>VLOOKUP(C71,Companies[],5,FALSE)</f>
        <v>Minier</v>
      </c>
      <c r="C71" s="11" t="s">
        <v>1983</v>
      </c>
      <c r="D71" s="11" t="s">
        <v>1963</v>
      </c>
      <c r="E71" s="96" t="s">
        <v>1954</v>
      </c>
      <c r="F71" s="276"/>
      <c r="G71" s="96" t="s">
        <v>1970</v>
      </c>
      <c r="H71" s="96"/>
      <c r="I71" s="96" t="s">
        <v>1156</v>
      </c>
      <c r="J71" s="278">
        <v>7007082886.9900045</v>
      </c>
      <c r="K71" s="96"/>
      <c r="L71" s="96"/>
      <c r="M71" s="96"/>
      <c r="N71" s="96"/>
      <c r="O71" s="96"/>
      <c r="P71" s="96"/>
      <c r="Q71" s="96"/>
      <c r="R71" s="96"/>
      <c r="S71" s="96"/>
      <c r="T71" s="96"/>
      <c r="U71" s="96"/>
      <c r="V71" s="96"/>
      <c r="W71" s="96"/>
      <c r="X71" s="96"/>
      <c r="Y71" s="96"/>
      <c r="Z71" s="96"/>
      <c r="AA71" s="96"/>
      <c r="AB71" s="96"/>
      <c r="AC71" s="96"/>
      <c r="AD71" s="96"/>
      <c r="AE71" s="96"/>
      <c r="AF71" s="96"/>
      <c r="AG71" s="96"/>
      <c r="AH71" s="96"/>
      <c r="AI71" s="96"/>
    </row>
    <row r="72" spans="2:35" s="30" customFormat="1" x14ac:dyDescent="0.35">
      <c r="B72" s="96" t="str">
        <f>VLOOKUP(C72,Companies[],5,FALSE)</f>
        <v>Minier</v>
      </c>
      <c r="C72" s="11" t="s">
        <v>1983</v>
      </c>
      <c r="D72" s="11" t="s">
        <v>1965</v>
      </c>
      <c r="E72" s="96" t="s">
        <v>1958</v>
      </c>
      <c r="F72" s="276"/>
      <c r="G72" s="96" t="s">
        <v>1970</v>
      </c>
      <c r="H72" s="96"/>
      <c r="I72" s="96" t="s">
        <v>1156</v>
      </c>
      <c r="J72" s="278">
        <v>0</v>
      </c>
      <c r="K72" s="96"/>
      <c r="L72" s="96"/>
      <c r="M72" s="96"/>
      <c r="N72" s="96"/>
      <c r="O72" s="96"/>
      <c r="P72" s="96"/>
      <c r="Q72" s="96"/>
      <c r="R72" s="96"/>
      <c r="S72" s="96"/>
      <c r="T72" s="96"/>
      <c r="U72" s="96"/>
      <c r="V72" s="96"/>
      <c r="W72" s="96"/>
      <c r="X72" s="96"/>
      <c r="Y72" s="96"/>
      <c r="Z72" s="96"/>
      <c r="AA72" s="96"/>
      <c r="AB72" s="96"/>
      <c r="AC72" s="96"/>
      <c r="AD72" s="96"/>
      <c r="AE72" s="96"/>
      <c r="AF72" s="96"/>
      <c r="AG72" s="96"/>
      <c r="AH72" s="96"/>
      <c r="AI72" s="96"/>
    </row>
    <row r="73" spans="2:35" s="30" customFormat="1" x14ac:dyDescent="0.35">
      <c r="B73" s="96" t="str">
        <f>VLOOKUP(C73,Companies[],5,FALSE)</f>
        <v>Minier</v>
      </c>
      <c r="C73" s="11" t="s">
        <v>1983</v>
      </c>
      <c r="D73" s="11" t="s">
        <v>1964</v>
      </c>
      <c r="E73" s="96" t="s">
        <v>1956</v>
      </c>
      <c r="F73" s="276"/>
      <c r="G73" s="96" t="s">
        <v>1970</v>
      </c>
      <c r="H73" s="96"/>
      <c r="I73" s="96" t="s">
        <v>1156</v>
      </c>
      <c r="J73" s="278">
        <v>0</v>
      </c>
      <c r="K73" s="96"/>
      <c r="L73" s="96"/>
      <c r="M73" s="96"/>
      <c r="N73" s="96"/>
      <c r="O73" s="96"/>
      <c r="P73" s="96"/>
      <c r="Q73" s="96"/>
      <c r="R73" s="96"/>
      <c r="S73" s="96"/>
      <c r="T73" s="96"/>
      <c r="U73" s="96"/>
      <c r="V73" s="96"/>
      <c r="W73" s="96"/>
      <c r="X73" s="96"/>
      <c r="Y73" s="96"/>
      <c r="Z73" s="96"/>
      <c r="AA73" s="96"/>
      <c r="AB73" s="96"/>
      <c r="AC73" s="96"/>
      <c r="AD73" s="96"/>
      <c r="AE73" s="96"/>
      <c r="AF73" s="96"/>
      <c r="AG73" s="96"/>
      <c r="AH73" s="96"/>
      <c r="AI73" s="96"/>
    </row>
    <row r="74" spans="2:35" s="30" customFormat="1" x14ac:dyDescent="0.35">
      <c r="B74" s="96" t="str">
        <f>VLOOKUP(C74,Companies[],5,FALSE)</f>
        <v>Minier</v>
      </c>
      <c r="C74" s="11" t="s">
        <v>1983</v>
      </c>
      <c r="D74" s="11" t="s">
        <v>1966</v>
      </c>
      <c r="E74" s="96" t="s">
        <v>509</v>
      </c>
      <c r="F74" s="276"/>
      <c r="G74" s="96" t="s">
        <v>1970</v>
      </c>
      <c r="H74" s="96"/>
      <c r="I74" s="96" t="s">
        <v>1156</v>
      </c>
      <c r="J74" s="278">
        <v>0</v>
      </c>
      <c r="K74" s="96"/>
      <c r="L74" s="96"/>
      <c r="M74" s="96"/>
      <c r="N74" s="96"/>
      <c r="O74" s="96"/>
      <c r="P74" s="96"/>
      <c r="Q74" s="96"/>
      <c r="R74" s="96"/>
      <c r="S74" s="96"/>
      <c r="T74" s="96"/>
      <c r="U74" s="96"/>
      <c r="V74" s="96"/>
      <c r="W74" s="96"/>
      <c r="X74" s="96"/>
      <c r="Y74" s="96"/>
      <c r="Z74" s="96"/>
      <c r="AA74" s="96"/>
      <c r="AB74" s="96"/>
      <c r="AC74" s="96"/>
      <c r="AD74" s="96"/>
      <c r="AE74" s="96"/>
      <c r="AF74" s="96"/>
      <c r="AG74" s="96"/>
      <c r="AH74" s="96"/>
      <c r="AI74" s="96"/>
    </row>
    <row r="75" spans="2:35" s="30" customFormat="1" x14ac:dyDescent="0.35">
      <c r="B75" s="96" t="str">
        <f>VLOOKUP(C75,Companies[],5,FALSE)</f>
        <v>Minier</v>
      </c>
      <c r="C75" s="11" t="s">
        <v>1984</v>
      </c>
      <c r="D75" s="11" t="s">
        <v>1959</v>
      </c>
      <c r="E75" s="96" t="s">
        <v>1969</v>
      </c>
      <c r="F75" s="276"/>
      <c r="G75" s="96" t="s">
        <v>1970</v>
      </c>
      <c r="H75" s="96"/>
      <c r="I75" s="96" t="s">
        <v>1156</v>
      </c>
      <c r="J75" s="278">
        <v>166327680</v>
      </c>
      <c r="K75" s="96"/>
      <c r="L75" s="96"/>
      <c r="M75" s="96"/>
      <c r="N75" s="96"/>
      <c r="O75" s="96"/>
      <c r="P75" s="96"/>
      <c r="Q75" s="96"/>
      <c r="R75" s="96"/>
      <c r="S75" s="96"/>
      <c r="T75" s="96"/>
      <c r="U75" s="96"/>
      <c r="V75" s="96"/>
      <c r="W75" s="96"/>
      <c r="X75" s="96"/>
      <c r="Y75" s="96"/>
      <c r="Z75" s="96"/>
      <c r="AA75" s="96"/>
      <c r="AB75" s="96"/>
      <c r="AC75" s="96"/>
      <c r="AD75" s="96"/>
      <c r="AE75" s="96"/>
      <c r="AF75" s="96"/>
      <c r="AG75" s="96"/>
      <c r="AH75" s="96"/>
      <c r="AI75" s="96"/>
    </row>
    <row r="76" spans="2:35" s="30" customFormat="1" x14ac:dyDescent="0.35">
      <c r="B76" s="96" t="str">
        <f>VLOOKUP(C76,Companies[],5,FALSE)</f>
        <v>Minier</v>
      </c>
      <c r="C76" s="11" t="s">
        <v>1984</v>
      </c>
      <c r="D76" s="11" t="s">
        <v>1960</v>
      </c>
      <c r="E76" s="96" t="s">
        <v>1971</v>
      </c>
      <c r="F76" s="276"/>
      <c r="G76" s="96" t="s">
        <v>1970</v>
      </c>
      <c r="H76" s="96"/>
      <c r="I76" s="96" t="s">
        <v>1156</v>
      </c>
      <c r="J76" s="278">
        <v>580433355</v>
      </c>
      <c r="K76" s="96"/>
      <c r="L76" s="96"/>
      <c r="M76" s="96"/>
      <c r="N76" s="96"/>
      <c r="O76" s="96"/>
      <c r="P76" s="96"/>
      <c r="Q76" s="96"/>
      <c r="R76" s="96"/>
      <c r="S76" s="96"/>
      <c r="T76" s="96"/>
      <c r="U76" s="96"/>
      <c r="V76" s="96"/>
      <c r="W76" s="96"/>
      <c r="X76" s="96"/>
      <c r="Y76" s="96"/>
      <c r="Z76" s="96"/>
      <c r="AA76" s="96"/>
      <c r="AB76" s="96"/>
      <c r="AC76" s="96"/>
      <c r="AD76" s="96"/>
      <c r="AE76" s="96"/>
      <c r="AF76" s="96"/>
      <c r="AG76" s="96"/>
      <c r="AH76" s="96"/>
      <c r="AI76" s="96"/>
    </row>
    <row r="77" spans="2:35" s="30" customFormat="1" x14ac:dyDescent="0.35">
      <c r="B77" s="96" t="str">
        <f>VLOOKUP(C77,Companies[],5,FALSE)</f>
        <v>Minier</v>
      </c>
      <c r="C77" s="11" t="s">
        <v>1984</v>
      </c>
      <c r="D77" s="11" t="s">
        <v>1961</v>
      </c>
      <c r="E77" s="96" t="s">
        <v>1972</v>
      </c>
      <c r="F77" s="276"/>
      <c r="G77" s="96" t="s">
        <v>1970</v>
      </c>
      <c r="H77" s="96"/>
      <c r="I77" s="96" t="s">
        <v>1156</v>
      </c>
      <c r="J77" s="278">
        <v>0</v>
      </c>
      <c r="K77" s="96"/>
      <c r="L77" s="96"/>
      <c r="M77" s="96"/>
      <c r="N77" s="96"/>
      <c r="O77" s="96"/>
      <c r="P77" s="96"/>
      <c r="Q77" s="96"/>
      <c r="R77" s="96"/>
      <c r="S77" s="96"/>
      <c r="T77" s="96"/>
      <c r="U77" s="96"/>
      <c r="V77" s="96"/>
      <c r="W77" s="96"/>
      <c r="X77" s="96"/>
      <c r="Y77" s="96"/>
      <c r="Z77" s="96"/>
      <c r="AA77" s="96"/>
      <c r="AB77" s="96"/>
      <c r="AC77" s="96"/>
      <c r="AD77" s="96"/>
      <c r="AE77" s="96"/>
      <c r="AF77" s="96"/>
      <c r="AG77" s="96"/>
      <c r="AH77" s="96"/>
      <c r="AI77" s="96"/>
    </row>
    <row r="78" spans="2:35" s="30" customFormat="1" x14ac:dyDescent="0.35">
      <c r="B78" s="96" t="str">
        <f>VLOOKUP(C78,Companies[],5,FALSE)</f>
        <v>Minier</v>
      </c>
      <c r="C78" s="11" t="s">
        <v>1984</v>
      </c>
      <c r="D78" s="11" t="s">
        <v>1961</v>
      </c>
      <c r="E78" s="96" t="s">
        <v>1973</v>
      </c>
      <c r="F78" s="276"/>
      <c r="G78" s="96" t="s">
        <v>1970</v>
      </c>
      <c r="H78" s="96"/>
      <c r="I78" s="96" t="s">
        <v>1156</v>
      </c>
      <c r="J78" s="278">
        <v>8308811390</v>
      </c>
      <c r="K78" s="96"/>
      <c r="L78" s="96"/>
      <c r="M78" s="96"/>
      <c r="N78" s="96"/>
      <c r="O78" s="96"/>
      <c r="P78" s="96"/>
      <c r="Q78" s="96"/>
      <c r="R78" s="96"/>
      <c r="S78" s="96"/>
      <c r="T78" s="96"/>
      <c r="U78" s="96"/>
      <c r="V78" s="96"/>
      <c r="W78" s="96"/>
      <c r="X78" s="96"/>
      <c r="Y78" s="96"/>
      <c r="Z78" s="96"/>
      <c r="AA78" s="96"/>
      <c r="AB78" s="96"/>
      <c r="AC78" s="96"/>
      <c r="AD78" s="96"/>
      <c r="AE78" s="96"/>
      <c r="AF78" s="96"/>
      <c r="AG78" s="96"/>
      <c r="AH78" s="96"/>
      <c r="AI78" s="96"/>
    </row>
    <row r="79" spans="2:35" s="30" customFormat="1" x14ac:dyDescent="0.35">
      <c r="B79" s="96" t="str">
        <f>VLOOKUP(C79,Companies[],5,FALSE)</f>
        <v>Minier</v>
      </c>
      <c r="C79" s="11" t="s">
        <v>1984</v>
      </c>
      <c r="D79" s="11" t="s">
        <v>1961</v>
      </c>
      <c r="E79" s="96" t="s">
        <v>1974</v>
      </c>
      <c r="F79" s="276"/>
      <c r="G79" s="96" t="s">
        <v>1970</v>
      </c>
      <c r="H79" s="96"/>
      <c r="I79" s="96" t="s">
        <v>1156</v>
      </c>
      <c r="J79" s="278">
        <v>0</v>
      </c>
      <c r="K79" s="96"/>
      <c r="L79" s="96"/>
      <c r="M79" s="96"/>
      <c r="N79" s="96"/>
      <c r="O79" s="96"/>
      <c r="P79" s="96"/>
      <c r="Q79" s="96"/>
      <c r="R79" s="96"/>
      <c r="S79" s="96"/>
      <c r="T79" s="96"/>
      <c r="U79" s="96"/>
      <c r="V79" s="96"/>
      <c r="W79" s="96"/>
      <c r="X79" s="96"/>
      <c r="Y79" s="96"/>
      <c r="Z79" s="96"/>
      <c r="AA79" s="96"/>
      <c r="AB79" s="96"/>
      <c r="AC79" s="96"/>
      <c r="AD79" s="96"/>
      <c r="AE79" s="96"/>
      <c r="AF79" s="96"/>
      <c r="AG79" s="96"/>
      <c r="AH79" s="96"/>
      <c r="AI79" s="96"/>
    </row>
    <row r="80" spans="2:35" s="30" customFormat="1" x14ac:dyDescent="0.35">
      <c r="B80" s="96" t="str">
        <f>VLOOKUP(C80,Companies[],5,FALSE)</f>
        <v>Minier</v>
      </c>
      <c r="C80" s="11" t="s">
        <v>1984</v>
      </c>
      <c r="D80" s="11" t="s">
        <v>1961</v>
      </c>
      <c r="E80" s="96" t="s">
        <v>1975</v>
      </c>
      <c r="F80" s="276"/>
      <c r="G80" s="96" t="s">
        <v>1970</v>
      </c>
      <c r="H80" s="96"/>
      <c r="I80" s="96" t="s">
        <v>1156</v>
      </c>
      <c r="J80" s="278">
        <v>0</v>
      </c>
      <c r="K80" s="96"/>
      <c r="L80" s="96"/>
      <c r="M80" s="96"/>
      <c r="N80" s="96"/>
      <c r="O80" s="96"/>
      <c r="P80" s="96"/>
      <c r="Q80" s="96"/>
      <c r="R80" s="96"/>
      <c r="S80" s="96"/>
      <c r="T80" s="96"/>
      <c r="U80" s="96"/>
      <c r="V80" s="96"/>
      <c r="W80" s="96"/>
      <c r="X80" s="96"/>
      <c r="Y80" s="96"/>
      <c r="Z80" s="96"/>
      <c r="AA80" s="96"/>
      <c r="AB80" s="96"/>
      <c r="AC80" s="96"/>
      <c r="AD80" s="96"/>
      <c r="AE80" s="96"/>
      <c r="AF80" s="96"/>
      <c r="AG80" s="96"/>
      <c r="AH80" s="96"/>
      <c r="AI80" s="96"/>
    </row>
    <row r="81" spans="2:35" s="30" customFormat="1" x14ac:dyDescent="0.35">
      <c r="B81" s="96" t="str">
        <f>VLOOKUP(C81,Companies[],5,FALSE)</f>
        <v>Minier</v>
      </c>
      <c r="C81" s="11" t="s">
        <v>1984</v>
      </c>
      <c r="D81" s="11" t="s">
        <v>1961</v>
      </c>
      <c r="E81" s="96" t="s">
        <v>1976</v>
      </c>
      <c r="F81" s="276"/>
      <c r="G81" s="96" t="s">
        <v>1970</v>
      </c>
      <c r="H81" s="96"/>
      <c r="I81" s="96" t="s">
        <v>1156</v>
      </c>
      <c r="J81" s="278">
        <v>22092595720</v>
      </c>
      <c r="K81" s="96"/>
      <c r="L81" s="96"/>
      <c r="M81" s="96"/>
      <c r="N81" s="96"/>
      <c r="O81" s="96"/>
      <c r="P81" s="96"/>
      <c r="Q81" s="96"/>
      <c r="R81" s="96"/>
      <c r="S81" s="96"/>
      <c r="T81" s="96"/>
      <c r="U81" s="96"/>
      <c r="V81" s="96"/>
      <c r="W81" s="96"/>
      <c r="X81" s="96"/>
      <c r="Y81" s="96"/>
      <c r="Z81" s="96"/>
      <c r="AA81" s="96"/>
      <c r="AB81" s="96"/>
      <c r="AC81" s="96"/>
      <c r="AD81" s="96"/>
      <c r="AE81" s="96"/>
      <c r="AF81" s="96"/>
      <c r="AG81" s="96"/>
      <c r="AH81" s="96"/>
      <c r="AI81" s="96"/>
    </row>
    <row r="82" spans="2:35" s="30" customFormat="1" x14ac:dyDescent="0.35">
      <c r="B82" s="96" t="str">
        <f>VLOOKUP(C82,Companies[],5,FALSE)</f>
        <v>Minier</v>
      </c>
      <c r="C82" s="11" t="s">
        <v>1984</v>
      </c>
      <c r="D82" s="11" t="s">
        <v>1962</v>
      </c>
      <c r="E82" s="96" t="s">
        <v>1945</v>
      </c>
      <c r="F82" s="276"/>
      <c r="G82" s="96" t="s">
        <v>1970</v>
      </c>
      <c r="H82" s="96"/>
      <c r="I82" s="96" t="s">
        <v>1156</v>
      </c>
      <c r="J82" s="278">
        <v>0</v>
      </c>
      <c r="K82" s="96"/>
      <c r="L82" s="96"/>
      <c r="M82" s="96"/>
      <c r="N82" s="96"/>
      <c r="O82" s="96"/>
      <c r="P82" s="96"/>
      <c r="Q82" s="96"/>
      <c r="R82" s="96"/>
      <c r="S82" s="96"/>
      <c r="T82" s="96"/>
      <c r="U82" s="96"/>
      <c r="V82" s="96"/>
      <c r="W82" s="96"/>
      <c r="X82" s="96"/>
      <c r="Y82" s="96"/>
      <c r="Z82" s="96"/>
      <c r="AA82" s="96"/>
      <c r="AB82" s="96"/>
      <c r="AC82" s="96"/>
      <c r="AD82" s="96"/>
      <c r="AE82" s="96"/>
      <c r="AF82" s="96"/>
      <c r="AG82" s="96"/>
      <c r="AH82" s="96"/>
      <c r="AI82" s="96"/>
    </row>
    <row r="83" spans="2:35" s="30" customFormat="1" x14ac:dyDescent="0.35">
      <c r="B83" s="96" t="str">
        <f>VLOOKUP(C83,Companies[],5,FALSE)</f>
        <v>Minier</v>
      </c>
      <c r="C83" s="11" t="s">
        <v>1984</v>
      </c>
      <c r="D83" s="11" t="s">
        <v>1962</v>
      </c>
      <c r="E83" s="96" t="s">
        <v>1944</v>
      </c>
      <c r="F83" s="276"/>
      <c r="G83" s="96" t="s">
        <v>1970</v>
      </c>
      <c r="H83" s="96"/>
      <c r="I83" s="96" t="s">
        <v>1156</v>
      </c>
      <c r="J83" s="278">
        <v>0</v>
      </c>
      <c r="K83" s="96"/>
      <c r="L83" s="96"/>
      <c r="M83" s="96"/>
      <c r="N83" s="96"/>
      <c r="O83" s="96"/>
      <c r="P83" s="96"/>
      <c r="Q83" s="96"/>
      <c r="R83" s="96"/>
      <c r="S83" s="96"/>
      <c r="T83" s="96"/>
      <c r="U83" s="96"/>
      <c r="V83" s="96"/>
      <c r="W83" s="96"/>
      <c r="X83" s="96"/>
      <c r="Y83" s="96"/>
      <c r="Z83" s="96"/>
      <c r="AA83" s="96"/>
      <c r="AB83" s="96"/>
      <c r="AC83" s="96"/>
      <c r="AD83" s="96"/>
      <c r="AE83" s="96"/>
      <c r="AF83" s="96"/>
      <c r="AG83" s="96"/>
      <c r="AH83" s="96"/>
      <c r="AI83" s="96"/>
    </row>
    <row r="84" spans="2:35" s="30" customFormat="1" x14ac:dyDescent="0.35">
      <c r="B84" s="96" t="str">
        <f>VLOOKUP(C84,Companies[],5,FALSE)</f>
        <v>Minier</v>
      </c>
      <c r="C84" s="11" t="s">
        <v>1984</v>
      </c>
      <c r="D84" s="11" t="s">
        <v>1962</v>
      </c>
      <c r="E84" s="96" t="s">
        <v>1977</v>
      </c>
      <c r="F84" s="276"/>
      <c r="G84" s="96" t="s">
        <v>1970</v>
      </c>
      <c r="H84" s="96"/>
      <c r="I84" s="96" t="s">
        <v>1156</v>
      </c>
      <c r="J84" s="278">
        <v>998963770</v>
      </c>
      <c r="K84" s="96"/>
      <c r="L84" s="96"/>
      <c r="M84" s="96"/>
      <c r="N84" s="96"/>
      <c r="O84" s="96"/>
      <c r="P84" s="96"/>
      <c r="Q84" s="96"/>
      <c r="R84" s="96"/>
      <c r="S84" s="96"/>
      <c r="T84" s="96"/>
      <c r="U84" s="96"/>
      <c r="V84" s="96"/>
      <c r="W84" s="96"/>
      <c r="X84" s="96"/>
      <c r="Y84" s="96"/>
      <c r="Z84" s="96"/>
      <c r="AA84" s="96"/>
      <c r="AB84" s="96"/>
      <c r="AC84" s="96"/>
      <c r="AD84" s="96"/>
      <c r="AE84" s="96"/>
      <c r="AF84" s="96"/>
      <c r="AG84" s="96"/>
      <c r="AH84" s="96"/>
      <c r="AI84" s="96"/>
    </row>
    <row r="85" spans="2:35" s="30" customFormat="1" x14ac:dyDescent="0.35">
      <c r="B85" s="96" t="str">
        <f>VLOOKUP(C85,Companies[],5,FALSE)</f>
        <v>Minier</v>
      </c>
      <c r="C85" s="11" t="s">
        <v>1984</v>
      </c>
      <c r="D85" s="11" t="s">
        <v>1962</v>
      </c>
      <c r="E85" s="96" t="s">
        <v>1948</v>
      </c>
      <c r="F85" s="276"/>
      <c r="G85" s="96" t="s">
        <v>1970</v>
      </c>
      <c r="H85" s="96"/>
      <c r="I85" s="96" t="s">
        <v>1156</v>
      </c>
      <c r="J85" s="278">
        <v>263784114.87000003</v>
      </c>
      <c r="K85" s="96"/>
      <c r="L85" s="96"/>
      <c r="M85" s="96"/>
      <c r="N85" s="96"/>
      <c r="O85" s="96"/>
      <c r="P85" s="96"/>
      <c r="Q85" s="96"/>
      <c r="R85" s="96"/>
      <c r="S85" s="96"/>
      <c r="T85" s="96"/>
      <c r="U85" s="96"/>
      <c r="V85" s="96"/>
      <c r="W85" s="96"/>
      <c r="X85" s="96"/>
      <c r="Y85" s="96"/>
      <c r="Z85" s="96"/>
      <c r="AA85" s="96"/>
      <c r="AB85" s="96"/>
      <c r="AC85" s="96"/>
      <c r="AD85" s="96"/>
      <c r="AE85" s="96"/>
      <c r="AF85" s="96"/>
      <c r="AG85" s="96"/>
      <c r="AH85" s="96"/>
      <c r="AI85" s="96"/>
    </row>
    <row r="86" spans="2:35" s="30" customFormat="1" x14ac:dyDescent="0.35">
      <c r="B86" s="96" t="str">
        <f>VLOOKUP(C86,Companies[],5,FALSE)</f>
        <v>Minier</v>
      </c>
      <c r="C86" s="11" t="s">
        <v>1984</v>
      </c>
      <c r="D86" s="11" t="s">
        <v>1962</v>
      </c>
      <c r="E86" s="96" t="s">
        <v>1949</v>
      </c>
      <c r="F86" s="276"/>
      <c r="G86" s="96" t="s">
        <v>1970</v>
      </c>
      <c r="H86" s="96"/>
      <c r="I86" s="96" t="s">
        <v>1156</v>
      </c>
      <c r="J86" s="278">
        <v>1108885013</v>
      </c>
      <c r="K86" s="96"/>
      <c r="L86" s="96"/>
      <c r="M86" s="96"/>
      <c r="N86" s="96"/>
      <c r="O86" s="96"/>
      <c r="P86" s="96"/>
      <c r="Q86" s="96"/>
      <c r="R86" s="96"/>
      <c r="S86" s="96"/>
      <c r="T86" s="96"/>
      <c r="U86" s="96"/>
      <c r="V86" s="96"/>
      <c r="W86" s="96"/>
      <c r="X86" s="96"/>
      <c r="Y86" s="96"/>
      <c r="Z86" s="96"/>
      <c r="AA86" s="96"/>
      <c r="AB86" s="96"/>
      <c r="AC86" s="96"/>
      <c r="AD86" s="96"/>
      <c r="AE86" s="96"/>
      <c r="AF86" s="96"/>
      <c r="AG86" s="96"/>
      <c r="AH86" s="96"/>
      <c r="AI86" s="96"/>
    </row>
    <row r="87" spans="2:35" s="30" customFormat="1" x14ac:dyDescent="0.35">
      <c r="B87" s="96" t="str">
        <f>VLOOKUP(C87,Companies[],5,FALSE)</f>
        <v>Minier</v>
      </c>
      <c r="C87" s="11" t="s">
        <v>1984</v>
      </c>
      <c r="D87" s="11" t="s">
        <v>1962</v>
      </c>
      <c r="E87" s="96" t="s">
        <v>1978</v>
      </c>
      <c r="F87" s="276"/>
      <c r="G87" s="96" t="s">
        <v>1970</v>
      </c>
      <c r="H87" s="96"/>
      <c r="I87" s="96" t="s">
        <v>1156</v>
      </c>
      <c r="J87" s="278">
        <v>2281368057.7400002</v>
      </c>
      <c r="K87" s="96"/>
      <c r="L87" s="96"/>
      <c r="M87" s="96"/>
      <c r="N87" s="96"/>
      <c r="O87" s="96"/>
      <c r="P87" s="96"/>
      <c r="Q87" s="96"/>
      <c r="R87" s="96"/>
      <c r="S87" s="96"/>
      <c r="T87" s="96"/>
      <c r="U87" s="96"/>
      <c r="V87" s="96"/>
      <c r="W87" s="96"/>
      <c r="X87" s="96"/>
      <c r="Y87" s="96"/>
      <c r="Z87" s="96"/>
      <c r="AA87" s="96"/>
      <c r="AB87" s="96"/>
      <c r="AC87" s="96"/>
      <c r="AD87" s="96"/>
      <c r="AE87" s="96"/>
      <c r="AF87" s="96"/>
      <c r="AG87" s="96"/>
      <c r="AH87" s="96"/>
      <c r="AI87" s="96"/>
    </row>
    <row r="88" spans="2:35" s="30" customFormat="1" x14ac:dyDescent="0.35">
      <c r="B88" s="96" t="str">
        <f>VLOOKUP(C88,Companies[],5,FALSE)</f>
        <v>Minier</v>
      </c>
      <c r="C88" s="11" t="s">
        <v>1984</v>
      </c>
      <c r="D88" s="11" t="s">
        <v>1962</v>
      </c>
      <c r="E88" s="96" t="s">
        <v>1951</v>
      </c>
      <c r="F88" s="276"/>
      <c r="G88" s="96" t="s">
        <v>1970</v>
      </c>
      <c r="H88" s="96"/>
      <c r="I88" s="96" t="s">
        <v>1156</v>
      </c>
      <c r="J88" s="278">
        <v>1010035456.54</v>
      </c>
      <c r="K88" s="96"/>
      <c r="L88" s="96"/>
      <c r="M88" s="96"/>
      <c r="N88" s="96"/>
      <c r="O88" s="96"/>
      <c r="P88" s="96"/>
      <c r="Q88" s="96"/>
      <c r="R88" s="96"/>
      <c r="S88" s="96"/>
      <c r="T88" s="96"/>
      <c r="U88" s="96"/>
      <c r="V88" s="96"/>
      <c r="W88" s="96"/>
      <c r="X88" s="96"/>
      <c r="Y88" s="96"/>
      <c r="Z88" s="96"/>
      <c r="AA88" s="96"/>
      <c r="AB88" s="96"/>
      <c r="AC88" s="96"/>
      <c r="AD88" s="96"/>
      <c r="AE88" s="96"/>
      <c r="AF88" s="96"/>
      <c r="AG88" s="96"/>
      <c r="AH88" s="96"/>
      <c r="AI88" s="96"/>
    </row>
    <row r="89" spans="2:35" s="30" customFormat="1" x14ac:dyDescent="0.35">
      <c r="B89" s="96" t="str">
        <f>VLOOKUP(C89,Companies[],5,FALSE)</f>
        <v>Minier</v>
      </c>
      <c r="C89" s="11" t="s">
        <v>1984</v>
      </c>
      <c r="D89" s="11" t="s">
        <v>1963</v>
      </c>
      <c r="E89" s="96" t="s">
        <v>1979</v>
      </c>
      <c r="F89" s="276"/>
      <c r="G89" s="96" t="s">
        <v>1970</v>
      </c>
      <c r="H89" s="96"/>
      <c r="I89" s="96" t="s">
        <v>1156</v>
      </c>
      <c r="J89" s="278">
        <v>0</v>
      </c>
      <c r="K89" s="96"/>
      <c r="L89" s="96"/>
      <c r="M89" s="96"/>
      <c r="N89" s="96"/>
      <c r="O89" s="96"/>
      <c r="P89" s="96"/>
      <c r="Q89" s="96"/>
      <c r="R89" s="96"/>
      <c r="S89" s="96"/>
      <c r="T89" s="96"/>
      <c r="U89" s="96"/>
      <c r="V89" s="96"/>
      <c r="W89" s="96"/>
      <c r="X89" s="96"/>
      <c r="Y89" s="96"/>
      <c r="Z89" s="96"/>
      <c r="AA89" s="96"/>
      <c r="AB89" s="96"/>
      <c r="AC89" s="96"/>
      <c r="AD89" s="96"/>
      <c r="AE89" s="96"/>
      <c r="AF89" s="96"/>
      <c r="AG89" s="96"/>
      <c r="AH89" s="96"/>
      <c r="AI89" s="96"/>
    </row>
    <row r="90" spans="2:35" s="30" customFormat="1" x14ac:dyDescent="0.35">
      <c r="B90" s="96" t="str">
        <f>VLOOKUP(C90,Companies[],5,FALSE)</f>
        <v>Minier</v>
      </c>
      <c r="C90" s="11" t="s">
        <v>1984</v>
      </c>
      <c r="D90" s="11" t="s">
        <v>1963</v>
      </c>
      <c r="E90" s="96" t="s">
        <v>1980</v>
      </c>
      <c r="F90" s="276"/>
      <c r="G90" s="96" t="s">
        <v>1970</v>
      </c>
      <c r="H90" s="96"/>
      <c r="I90" s="96" t="s">
        <v>1156</v>
      </c>
      <c r="J90" s="278">
        <v>111461469</v>
      </c>
      <c r="K90" s="96"/>
      <c r="L90" s="96"/>
      <c r="M90" s="96"/>
      <c r="N90" s="96"/>
      <c r="O90" s="96"/>
      <c r="P90" s="96"/>
      <c r="Q90" s="96"/>
      <c r="R90" s="96"/>
      <c r="S90" s="96"/>
      <c r="T90" s="96"/>
      <c r="U90" s="96"/>
      <c r="V90" s="96"/>
      <c r="W90" s="96"/>
      <c r="X90" s="96"/>
      <c r="Y90" s="96"/>
      <c r="Z90" s="96"/>
      <c r="AA90" s="96"/>
      <c r="AB90" s="96"/>
      <c r="AC90" s="96"/>
      <c r="AD90" s="96"/>
      <c r="AE90" s="96"/>
      <c r="AF90" s="96"/>
      <c r="AG90" s="96"/>
      <c r="AH90" s="96"/>
      <c r="AI90" s="96"/>
    </row>
    <row r="91" spans="2:35" s="30" customFormat="1" x14ac:dyDescent="0.35">
      <c r="B91" s="96" t="str">
        <f>VLOOKUP(C91,Companies[],5,FALSE)</f>
        <v>Minier</v>
      </c>
      <c r="C91" s="11" t="s">
        <v>1984</v>
      </c>
      <c r="D91" s="11" t="s">
        <v>1963</v>
      </c>
      <c r="E91" s="96" t="s">
        <v>1954</v>
      </c>
      <c r="F91" s="276"/>
      <c r="G91" s="96" t="s">
        <v>1970</v>
      </c>
      <c r="H91" s="96"/>
      <c r="I91" s="96" t="s">
        <v>1156</v>
      </c>
      <c r="J91" s="278">
        <v>47769201</v>
      </c>
      <c r="K91" s="96"/>
      <c r="L91" s="96"/>
      <c r="M91" s="96"/>
      <c r="N91" s="96"/>
      <c r="O91" s="96"/>
      <c r="P91" s="96"/>
      <c r="Q91" s="96"/>
      <c r="R91" s="96"/>
      <c r="S91" s="96"/>
      <c r="T91" s="96"/>
      <c r="U91" s="96"/>
      <c r="V91" s="96"/>
      <c r="W91" s="96"/>
      <c r="X91" s="96"/>
      <c r="Y91" s="96"/>
      <c r="Z91" s="96"/>
      <c r="AA91" s="96"/>
      <c r="AB91" s="96"/>
      <c r="AC91" s="96"/>
      <c r="AD91" s="96"/>
      <c r="AE91" s="96"/>
      <c r="AF91" s="96"/>
      <c r="AG91" s="96"/>
      <c r="AH91" s="96"/>
      <c r="AI91" s="96"/>
    </row>
    <row r="92" spans="2:35" s="30" customFormat="1" x14ac:dyDescent="0.35">
      <c r="B92" s="96" t="str">
        <f>VLOOKUP(C92,Companies[],5,FALSE)</f>
        <v>Minier</v>
      </c>
      <c r="C92" s="11" t="s">
        <v>1984</v>
      </c>
      <c r="D92" s="11" t="s">
        <v>1965</v>
      </c>
      <c r="E92" s="96" t="s">
        <v>1958</v>
      </c>
      <c r="F92" s="276"/>
      <c r="G92" s="96" t="s">
        <v>1970</v>
      </c>
      <c r="H92" s="96"/>
      <c r="I92" s="96" t="s">
        <v>1156</v>
      </c>
      <c r="J92" s="278">
        <v>0</v>
      </c>
      <c r="K92" s="96"/>
      <c r="L92" s="96"/>
      <c r="M92" s="96"/>
      <c r="N92" s="96"/>
      <c r="O92" s="96"/>
      <c r="P92" s="96"/>
      <c r="Q92" s="96"/>
      <c r="R92" s="96"/>
      <c r="S92" s="96"/>
      <c r="T92" s="96"/>
      <c r="U92" s="96"/>
      <c r="V92" s="96"/>
      <c r="W92" s="96"/>
      <c r="X92" s="96"/>
      <c r="Y92" s="96"/>
      <c r="Z92" s="96"/>
      <c r="AA92" s="96"/>
      <c r="AB92" s="96"/>
      <c r="AC92" s="96"/>
      <c r="AD92" s="96"/>
      <c r="AE92" s="96"/>
      <c r="AF92" s="96"/>
      <c r="AG92" s="96"/>
      <c r="AH92" s="96"/>
      <c r="AI92" s="96"/>
    </row>
    <row r="93" spans="2:35" s="30" customFormat="1" x14ac:dyDescent="0.35">
      <c r="B93" s="96" t="str">
        <f>VLOOKUP(C93,Companies[],5,FALSE)</f>
        <v>Minier</v>
      </c>
      <c r="C93" s="11" t="s">
        <v>1984</v>
      </c>
      <c r="D93" s="11" t="s">
        <v>1964</v>
      </c>
      <c r="E93" s="96" t="s">
        <v>1956</v>
      </c>
      <c r="F93" s="276"/>
      <c r="G93" s="96" t="s">
        <v>1970</v>
      </c>
      <c r="H93" s="96"/>
      <c r="I93" s="96" t="s">
        <v>1156</v>
      </c>
      <c r="J93" s="278">
        <v>0</v>
      </c>
      <c r="K93" s="96"/>
      <c r="L93" s="96"/>
      <c r="M93" s="96"/>
      <c r="N93" s="96"/>
      <c r="O93" s="96"/>
      <c r="P93" s="96"/>
      <c r="Q93" s="96"/>
      <c r="R93" s="96"/>
      <c r="S93" s="96"/>
      <c r="T93" s="96"/>
      <c r="U93" s="96"/>
      <c r="V93" s="96"/>
      <c r="W93" s="96"/>
      <c r="X93" s="96"/>
      <c r="Y93" s="96"/>
      <c r="Z93" s="96"/>
      <c r="AA93" s="96"/>
      <c r="AB93" s="96"/>
      <c r="AC93" s="96"/>
      <c r="AD93" s="96"/>
      <c r="AE93" s="96"/>
      <c r="AF93" s="96"/>
      <c r="AG93" s="96"/>
      <c r="AH93" s="96"/>
      <c r="AI93" s="96"/>
    </row>
    <row r="94" spans="2:35" s="30" customFormat="1" x14ac:dyDescent="0.35">
      <c r="B94" s="96" t="str">
        <f>VLOOKUP(C94,Companies[],5,FALSE)</f>
        <v>Minier</v>
      </c>
      <c r="C94" s="11" t="s">
        <v>1984</v>
      </c>
      <c r="D94" s="11" t="s">
        <v>1966</v>
      </c>
      <c r="E94" s="96" t="s">
        <v>509</v>
      </c>
      <c r="F94" s="276"/>
      <c r="G94" s="96" t="s">
        <v>1970</v>
      </c>
      <c r="H94" s="96"/>
      <c r="I94" s="96" t="s">
        <v>1156</v>
      </c>
      <c r="J94" s="278">
        <v>225195442</v>
      </c>
      <c r="K94" s="96"/>
      <c r="L94" s="96"/>
      <c r="M94" s="96"/>
      <c r="N94" s="96"/>
      <c r="O94" s="96"/>
      <c r="P94" s="96"/>
      <c r="Q94" s="96"/>
      <c r="R94" s="96"/>
      <c r="S94" s="96"/>
      <c r="T94" s="96"/>
      <c r="U94" s="96"/>
      <c r="V94" s="96"/>
      <c r="W94" s="96"/>
      <c r="X94" s="96"/>
      <c r="Y94" s="96"/>
      <c r="Z94" s="96"/>
      <c r="AA94" s="96"/>
      <c r="AB94" s="96"/>
      <c r="AC94" s="96"/>
      <c r="AD94" s="96"/>
      <c r="AE94" s="96"/>
      <c r="AF94" s="96"/>
      <c r="AG94" s="96"/>
      <c r="AH94" s="96"/>
      <c r="AI94" s="96"/>
    </row>
    <row r="95" spans="2:35" s="30" customFormat="1" x14ac:dyDescent="0.35">
      <c r="B95" s="96" t="str">
        <f>VLOOKUP(C95,Companies[],5,FALSE)</f>
        <v>Minier</v>
      </c>
      <c r="C95" s="11" t="s">
        <v>1985</v>
      </c>
      <c r="D95" s="11" t="s">
        <v>1959</v>
      </c>
      <c r="E95" s="96" t="s">
        <v>1969</v>
      </c>
      <c r="F95" s="276"/>
      <c r="G95" s="96" t="s">
        <v>1970</v>
      </c>
      <c r="H95" s="96"/>
      <c r="I95" s="96" t="s">
        <v>1156</v>
      </c>
      <c r="J95" s="278">
        <v>604936320</v>
      </c>
      <c r="K95" s="96"/>
      <c r="L95" s="96"/>
      <c r="M95" s="96"/>
      <c r="N95" s="96"/>
      <c r="O95" s="96"/>
      <c r="P95" s="96"/>
      <c r="Q95" s="96"/>
      <c r="R95" s="96"/>
      <c r="S95" s="96"/>
      <c r="T95" s="96"/>
      <c r="U95" s="96"/>
      <c r="V95" s="96"/>
      <c r="W95" s="96"/>
      <c r="X95" s="96"/>
      <c r="Y95" s="96"/>
      <c r="Z95" s="96"/>
      <c r="AA95" s="96"/>
      <c r="AB95" s="96"/>
      <c r="AC95" s="96"/>
      <c r="AD95" s="96"/>
      <c r="AE95" s="96"/>
      <c r="AF95" s="96"/>
      <c r="AG95" s="96"/>
      <c r="AH95" s="96"/>
      <c r="AI95" s="96"/>
    </row>
    <row r="96" spans="2:35" s="30" customFormat="1" x14ac:dyDescent="0.35">
      <c r="B96" s="96" t="str">
        <f>VLOOKUP(C96,Companies[],5,FALSE)</f>
        <v>Minier</v>
      </c>
      <c r="C96" s="11" t="s">
        <v>1985</v>
      </c>
      <c r="D96" s="11" t="s">
        <v>1960</v>
      </c>
      <c r="E96" s="96" t="s">
        <v>1971</v>
      </c>
      <c r="F96" s="276"/>
      <c r="G96" s="96" t="s">
        <v>1970</v>
      </c>
      <c r="H96" s="96"/>
      <c r="I96" s="96" t="s">
        <v>1156</v>
      </c>
      <c r="J96" s="278">
        <v>369912731</v>
      </c>
      <c r="K96" s="96"/>
      <c r="L96" s="96"/>
      <c r="M96" s="96"/>
      <c r="N96" s="96"/>
      <c r="O96" s="96"/>
      <c r="P96" s="96"/>
      <c r="Q96" s="96"/>
      <c r="R96" s="96"/>
      <c r="S96" s="96"/>
      <c r="T96" s="96"/>
      <c r="U96" s="96"/>
      <c r="V96" s="96"/>
      <c r="W96" s="96"/>
      <c r="X96" s="96"/>
      <c r="Y96" s="96"/>
      <c r="Z96" s="96"/>
      <c r="AA96" s="96"/>
      <c r="AB96" s="96"/>
      <c r="AC96" s="96"/>
      <c r="AD96" s="96"/>
      <c r="AE96" s="96"/>
      <c r="AF96" s="96"/>
      <c r="AG96" s="96"/>
      <c r="AH96" s="96"/>
      <c r="AI96" s="96"/>
    </row>
    <row r="97" spans="2:35" s="30" customFormat="1" x14ac:dyDescent="0.35">
      <c r="B97" s="96" t="str">
        <f>VLOOKUP(C97,Companies[],5,FALSE)</f>
        <v>Minier</v>
      </c>
      <c r="C97" s="11" t="s">
        <v>1985</v>
      </c>
      <c r="D97" s="11" t="s">
        <v>1961</v>
      </c>
      <c r="E97" s="96" t="s">
        <v>1972</v>
      </c>
      <c r="F97" s="276"/>
      <c r="G97" s="96" t="s">
        <v>1970</v>
      </c>
      <c r="H97" s="96"/>
      <c r="I97" s="96" t="s">
        <v>1156</v>
      </c>
      <c r="J97" s="278">
        <v>0</v>
      </c>
      <c r="K97" s="96"/>
      <c r="L97" s="96"/>
      <c r="M97" s="96"/>
      <c r="N97" s="96"/>
      <c r="O97" s="96"/>
      <c r="P97" s="96"/>
      <c r="Q97" s="96"/>
      <c r="R97" s="96"/>
      <c r="S97" s="96"/>
      <c r="T97" s="96"/>
      <c r="U97" s="96"/>
      <c r="V97" s="96"/>
      <c r="W97" s="96"/>
      <c r="X97" s="96"/>
      <c r="Y97" s="96"/>
      <c r="Z97" s="96"/>
      <c r="AA97" s="96"/>
      <c r="AB97" s="96"/>
      <c r="AC97" s="96"/>
      <c r="AD97" s="96"/>
      <c r="AE97" s="96"/>
      <c r="AF97" s="96"/>
      <c r="AG97" s="96"/>
      <c r="AH97" s="96"/>
      <c r="AI97" s="96"/>
    </row>
    <row r="98" spans="2:35" s="30" customFormat="1" x14ac:dyDescent="0.35">
      <c r="B98" s="96" t="str">
        <f>VLOOKUP(C98,Companies[],5,FALSE)</f>
        <v>Minier</v>
      </c>
      <c r="C98" s="11" t="s">
        <v>1985</v>
      </c>
      <c r="D98" s="11" t="s">
        <v>1961</v>
      </c>
      <c r="E98" s="96" t="s">
        <v>1973</v>
      </c>
      <c r="F98" s="276"/>
      <c r="G98" s="96" t="s">
        <v>1970</v>
      </c>
      <c r="H98" s="96"/>
      <c r="I98" s="96" t="s">
        <v>1156</v>
      </c>
      <c r="J98" s="278">
        <v>1971936949</v>
      </c>
      <c r="K98" s="96"/>
      <c r="L98" s="96"/>
      <c r="M98" s="96"/>
      <c r="N98" s="96"/>
      <c r="O98" s="96"/>
      <c r="P98" s="96"/>
      <c r="Q98" s="96"/>
      <c r="R98" s="96"/>
      <c r="S98" s="96"/>
      <c r="T98" s="96"/>
      <c r="U98" s="96"/>
      <c r="V98" s="96"/>
      <c r="W98" s="96"/>
      <c r="X98" s="96"/>
      <c r="Y98" s="96"/>
      <c r="Z98" s="96"/>
      <c r="AA98" s="96"/>
      <c r="AB98" s="96"/>
      <c r="AC98" s="96"/>
      <c r="AD98" s="96"/>
      <c r="AE98" s="96"/>
      <c r="AF98" s="96"/>
      <c r="AG98" s="96"/>
      <c r="AH98" s="96"/>
      <c r="AI98" s="96"/>
    </row>
    <row r="99" spans="2:35" s="30" customFormat="1" x14ac:dyDescent="0.35">
      <c r="B99" s="96" t="str">
        <f>VLOOKUP(C99,Companies[],5,FALSE)</f>
        <v>Minier</v>
      </c>
      <c r="C99" s="11" t="s">
        <v>1985</v>
      </c>
      <c r="D99" s="11" t="s">
        <v>1961</v>
      </c>
      <c r="E99" s="96" t="s">
        <v>1974</v>
      </c>
      <c r="F99" s="276"/>
      <c r="G99" s="96" t="s">
        <v>1970</v>
      </c>
      <c r="H99" s="96"/>
      <c r="I99" s="96" t="s">
        <v>1156</v>
      </c>
      <c r="J99" s="278">
        <v>1534123962</v>
      </c>
      <c r="K99" s="96"/>
      <c r="L99" s="96"/>
      <c r="M99" s="96"/>
      <c r="N99" s="96"/>
      <c r="O99" s="96"/>
      <c r="P99" s="96"/>
      <c r="Q99" s="96"/>
      <c r="R99" s="96"/>
      <c r="S99" s="96"/>
      <c r="T99" s="96"/>
      <c r="U99" s="96"/>
      <c r="V99" s="96"/>
      <c r="W99" s="96"/>
      <c r="X99" s="96"/>
      <c r="Y99" s="96"/>
      <c r="Z99" s="96"/>
      <c r="AA99" s="96"/>
      <c r="AB99" s="96"/>
      <c r="AC99" s="96"/>
      <c r="AD99" s="96"/>
      <c r="AE99" s="96"/>
      <c r="AF99" s="96"/>
      <c r="AG99" s="96"/>
      <c r="AH99" s="96"/>
      <c r="AI99" s="96"/>
    </row>
    <row r="100" spans="2:35" s="30" customFormat="1" x14ac:dyDescent="0.35">
      <c r="B100" s="96" t="str">
        <f>VLOOKUP(C100,Companies[],5,FALSE)</f>
        <v>Minier</v>
      </c>
      <c r="C100" s="11" t="s">
        <v>1985</v>
      </c>
      <c r="D100" s="11" t="s">
        <v>1961</v>
      </c>
      <c r="E100" s="96" t="s">
        <v>1975</v>
      </c>
      <c r="F100" s="276"/>
      <c r="G100" s="96" t="s">
        <v>1970</v>
      </c>
      <c r="H100" s="96"/>
      <c r="I100" s="96" t="s">
        <v>1156</v>
      </c>
      <c r="J100" s="278">
        <v>3972259441</v>
      </c>
      <c r="K100" s="96"/>
      <c r="L100" s="96"/>
      <c r="M100" s="96"/>
      <c r="N100" s="96"/>
      <c r="O100" s="96"/>
      <c r="P100" s="96"/>
      <c r="Q100" s="96"/>
      <c r="R100" s="96"/>
      <c r="S100" s="96"/>
      <c r="T100" s="96"/>
      <c r="U100" s="96"/>
      <c r="V100" s="96"/>
      <c r="W100" s="96"/>
      <c r="X100" s="96"/>
      <c r="Y100" s="96"/>
      <c r="Z100" s="96"/>
      <c r="AA100" s="96"/>
      <c r="AB100" s="96"/>
      <c r="AC100" s="96"/>
      <c r="AD100" s="96"/>
      <c r="AE100" s="96"/>
      <c r="AF100" s="96"/>
      <c r="AG100" s="96"/>
      <c r="AH100" s="96"/>
      <c r="AI100" s="96"/>
    </row>
    <row r="101" spans="2:35" s="30" customFormat="1" x14ac:dyDescent="0.35">
      <c r="B101" s="96" t="str">
        <f>VLOOKUP(C101,Companies[],5,FALSE)</f>
        <v>Minier</v>
      </c>
      <c r="C101" s="11" t="s">
        <v>1985</v>
      </c>
      <c r="D101" s="11" t="s">
        <v>1961</v>
      </c>
      <c r="E101" s="96" t="s">
        <v>1976</v>
      </c>
      <c r="F101" s="276"/>
      <c r="G101" s="96" t="s">
        <v>1970</v>
      </c>
      <c r="H101" s="96"/>
      <c r="I101" s="96" t="s">
        <v>1156</v>
      </c>
      <c r="J101" s="278">
        <v>0</v>
      </c>
      <c r="K101" s="96"/>
      <c r="L101" s="96"/>
      <c r="M101" s="96"/>
      <c r="N101" s="96"/>
      <c r="O101" s="96"/>
      <c r="P101" s="96"/>
      <c r="Q101" s="96"/>
      <c r="R101" s="96"/>
      <c r="S101" s="96"/>
      <c r="T101" s="96"/>
      <c r="U101" s="96"/>
      <c r="V101" s="96"/>
      <c r="W101" s="96"/>
      <c r="X101" s="96"/>
      <c r="Y101" s="96"/>
      <c r="Z101" s="96"/>
      <c r="AA101" s="96"/>
      <c r="AB101" s="96"/>
      <c r="AC101" s="96"/>
      <c r="AD101" s="96"/>
      <c r="AE101" s="96"/>
      <c r="AF101" s="96"/>
      <c r="AG101" s="96"/>
      <c r="AH101" s="96"/>
      <c r="AI101" s="96"/>
    </row>
    <row r="102" spans="2:35" s="30" customFormat="1" x14ac:dyDescent="0.35">
      <c r="B102" s="96" t="str">
        <f>VLOOKUP(C102,Companies[],5,FALSE)</f>
        <v>Minier</v>
      </c>
      <c r="C102" s="11" t="s">
        <v>1985</v>
      </c>
      <c r="D102" s="11" t="s">
        <v>1962</v>
      </c>
      <c r="E102" s="96" t="s">
        <v>1945</v>
      </c>
      <c r="F102" s="276"/>
      <c r="G102" s="96" t="s">
        <v>1970</v>
      </c>
      <c r="H102" s="96"/>
      <c r="I102" s="96" t="s">
        <v>1156</v>
      </c>
      <c r="J102" s="278">
        <v>0</v>
      </c>
      <c r="K102" s="96"/>
      <c r="L102" s="96"/>
      <c r="M102" s="96"/>
      <c r="N102" s="96"/>
      <c r="O102" s="96"/>
      <c r="P102" s="96"/>
      <c r="Q102" s="96"/>
      <c r="R102" s="96"/>
      <c r="S102" s="96"/>
      <c r="T102" s="96"/>
      <c r="U102" s="96"/>
      <c r="V102" s="96"/>
      <c r="W102" s="96"/>
      <c r="X102" s="96"/>
      <c r="Y102" s="96"/>
      <c r="Z102" s="96"/>
      <c r="AA102" s="96"/>
      <c r="AB102" s="96"/>
      <c r="AC102" s="96"/>
      <c r="AD102" s="96"/>
      <c r="AE102" s="96"/>
      <c r="AF102" s="96"/>
      <c r="AG102" s="96"/>
      <c r="AH102" s="96"/>
      <c r="AI102" s="96"/>
    </row>
    <row r="103" spans="2:35" s="30" customFormat="1" x14ac:dyDescent="0.35">
      <c r="B103" s="96" t="str">
        <f>VLOOKUP(C103,Companies[],5,FALSE)</f>
        <v>Minier</v>
      </c>
      <c r="C103" s="11" t="s">
        <v>1985</v>
      </c>
      <c r="D103" s="11" t="s">
        <v>1962</v>
      </c>
      <c r="E103" s="96" t="s">
        <v>1944</v>
      </c>
      <c r="F103" s="276"/>
      <c r="G103" s="96" t="s">
        <v>1970</v>
      </c>
      <c r="H103" s="96"/>
      <c r="I103" s="96" t="s">
        <v>1156</v>
      </c>
      <c r="J103" s="278">
        <v>0</v>
      </c>
      <c r="K103" s="96"/>
      <c r="L103" s="96"/>
      <c r="M103" s="96"/>
      <c r="N103" s="96"/>
      <c r="O103" s="96"/>
      <c r="P103" s="96"/>
      <c r="Q103" s="96"/>
      <c r="R103" s="96"/>
      <c r="S103" s="96"/>
      <c r="T103" s="96"/>
      <c r="U103" s="96"/>
      <c r="V103" s="96"/>
      <c r="W103" s="96"/>
      <c r="X103" s="96"/>
      <c r="Y103" s="96"/>
      <c r="Z103" s="96"/>
      <c r="AA103" s="96"/>
      <c r="AB103" s="96"/>
      <c r="AC103" s="96"/>
      <c r="AD103" s="96"/>
      <c r="AE103" s="96"/>
      <c r="AF103" s="96"/>
      <c r="AG103" s="96"/>
      <c r="AH103" s="96"/>
      <c r="AI103" s="96"/>
    </row>
    <row r="104" spans="2:35" s="30" customFormat="1" x14ac:dyDescent="0.35">
      <c r="B104" s="96" t="str">
        <f>VLOOKUP(C104,Companies[],5,FALSE)</f>
        <v>Minier</v>
      </c>
      <c r="C104" s="11" t="s">
        <v>1985</v>
      </c>
      <c r="D104" s="11" t="s">
        <v>1962</v>
      </c>
      <c r="E104" s="96" t="s">
        <v>1977</v>
      </c>
      <c r="F104" s="276"/>
      <c r="G104" s="96" t="s">
        <v>1970</v>
      </c>
      <c r="H104" s="96"/>
      <c r="I104" s="96" t="s">
        <v>1156</v>
      </c>
      <c r="J104" s="278">
        <v>150502882</v>
      </c>
      <c r="K104" s="96"/>
      <c r="L104" s="96"/>
      <c r="M104" s="96"/>
      <c r="N104" s="96"/>
      <c r="O104" s="96"/>
      <c r="P104" s="96"/>
      <c r="Q104" s="96"/>
      <c r="R104" s="96"/>
      <c r="S104" s="96"/>
      <c r="T104" s="96"/>
      <c r="U104" s="96"/>
      <c r="V104" s="96"/>
      <c r="W104" s="96"/>
      <c r="X104" s="96"/>
      <c r="Y104" s="96"/>
      <c r="Z104" s="96"/>
      <c r="AA104" s="96"/>
      <c r="AB104" s="96"/>
      <c r="AC104" s="96"/>
      <c r="AD104" s="96"/>
      <c r="AE104" s="96"/>
      <c r="AF104" s="96"/>
      <c r="AG104" s="96"/>
      <c r="AH104" s="96"/>
      <c r="AI104" s="96"/>
    </row>
    <row r="105" spans="2:35" s="30" customFormat="1" x14ac:dyDescent="0.35">
      <c r="B105" s="96" t="str">
        <f>VLOOKUP(C105,Companies[],5,FALSE)</f>
        <v>Minier</v>
      </c>
      <c r="C105" s="11" t="s">
        <v>1985</v>
      </c>
      <c r="D105" s="11" t="s">
        <v>1962</v>
      </c>
      <c r="E105" s="96" t="s">
        <v>1948</v>
      </c>
      <c r="F105" s="276"/>
      <c r="G105" s="96" t="s">
        <v>1970</v>
      </c>
      <c r="H105" s="96"/>
      <c r="I105" s="96" t="s">
        <v>1156</v>
      </c>
      <c r="J105" s="278">
        <v>0</v>
      </c>
      <c r="K105" s="96"/>
      <c r="L105" s="96"/>
      <c r="M105" s="96"/>
      <c r="N105" s="96"/>
      <c r="O105" s="96"/>
      <c r="P105" s="96"/>
      <c r="Q105" s="96"/>
      <c r="R105" s="96"/>
      <c r="S105" s="96"/>
      <c r="T105" s="96"/>
      <c r="U105" s="96"/>
      <c r="V105" s="96"/>
      <c r="W105" s="96"/>
      <c r="X105" s="96"/>
      <c r="Y105" s="96"/>
      <c r="Z105" s="96"/>
      <c r="AA105" s="96"/>
      <c r="AB105" s="96"/>
      <c r="AC105" s="96"/>
      <c r="AD105" s="96"/>
      <c r="AE105" s="96"/>
      <c r="AF105" s="96"/>
      <c r="AG105" s="96"/>
      <c r="AH105" s="96"/>
      <c r="AI105" s="96"/>
    </row>
    <row r="106" spans="2:35" s="30" customFormat="1" x14ac:dyDescent="0.35">
      <c r="B106" s="96" t="str">
        <f>VLOOKUP(C106,Companies[],5,FALSE)</f>
        <v>Minier</v>
      </c>
      <c r="C106" s="11" t="s">
        <v>1985</v>
      </c>
      <c r="D106" s="11" t="s">
        <v>1962</v>
      </c>
      <c r="E106" s="96" t="s">
        <v>1949</v>
      </c>
      <c r="F106" s="276"/>
      <c r="G106" s="96" t="s">
        <v>1970</v>
      </c>
      <c r="H106" s="96"/>
      <c r="I106" s="96" t="s">
        <v>1156</v>
      </c>
      <c r="J106" s="278">
        <v>1523611500.3</v>
      </c>
      <c r="K106" s="96"/>
      <c r="L106" s="96"/>
      <c r="M106" s="96"/>
      <c r="N106" s="96"/>
      <c r="O106" s="96"/>
      <c r="P106" s="96"/>
      <c r="Q106" s="96"/>
      <c r="R106" s="96"/>
      <c r="S106" s="96"/>
      <c r="T106" s="96"/>
      <c r="U106" s="96"/>
      <c r="V106" s="96"/>
      <c r="W106" s="96"/>
      <c r="X106" s="96"/>
      <c r="Y106" s="96"/>
      <c r="Z106" s="96"/>
      <c r="AA106" s="96"/>
      <c r="AB106" s="96"/>
      <c r="AC106" s="96"/>
      <c r="AD106" s="96"/>
      <c r="AE106" s="96"/>
      <c r="AF106" s="96"/>
      <c r="AG106" s="96"/>
      <c r="AH106" s="96"/>
      <c r="AI106" s="96"/>
    </row>
    <row r="107" spans="2:35" s="30" customFormat="1" x14ac:dyDescent="0.35">
      <c r="B107" s="96" t="str">
        <f>VLOOKUP(C107,Companies[],5,FALSE)</f>
        <v>Minier</v>
      </c>
      <c r="C107" s="11" t="s">
        <v>1985</v>
      </c>
      <c r="D107" s="11" t="s">
        <v>1962</v>
      </c>
      <c r="E107" s="96" t="s">
        <v>1978</v>
      </c>
      <c r="F107" s="276"/>
      <c r="G107" s="96" t="s">
        <v>1970</v>
      </c>
      <c r="H107" s="96"/>
      <c r="I107" s="96" t="s">
        <v>1156</v>
      </c>
      <c r="J107" s="278">
        <v>190470278.98000002</v>
      </c>
      <c r="K107" s="96"/>
      <c r="L107" s="96"/>
      <c r="M107" s="96"/>
      <c r="N107" s="96"/>
      <c r="O107" s="96"/>
      <c r="P107" s="96"/>
      <c r="Q107" s="96"/>
      <c r="R107" s="96"/>
      <c r="S107" s="96"/>
      <c r="T107" s="96"/>
      <c r="U107" s="96"/>
      <c r="V107" s="96"/>
      <c r="W107" s="96"/>
      <c r="X107" s="96"/>
      <c r="Y107" s="96"/>
      <c r="Z107" s="96"/>
      <c r="AA107" s="96"/>
      <c r="AB107" s="96"/>
      <c r="AC107" s="96"/>
      <c r="AD107" s="96"/>
      <c r="AE107" s="96"/>
      <c r="AF107" s="96"/>
      <c r="AG107" s="96"/>
      <c r="AH107" s="96"/>
      <c r="AI107" s="96"/>
    </row>
    <row r="108" spans="2:35" s="30" customFormat="1" x14ac:dyDescent="0.35">
      <c r="B108" s="96" t="str">
        <f>VLOOKUP(C108,Companies[],5,FALSE)</f>
        <v>Minier</v>
      </c>
      <c r="C108" s="11" t="s">
        <v>1985</v>
      </c>
      <c r="D108" s="11" t="s">
        <v>1962</v>
      </c>
      <c r="E108" s="96" t="s">
        <v>1951</v>
      </c>
      <c r="F108" s="276"/>
      <c r="G108" s="96" t="s">
        <v>1970</v>
      </c>
      <c r="H108" s="96"/>
      <c r="I108" s="96" t="s">
        <v>1156</v>
      </c>
      <c r="J108" s="278">
        <v>0</v>
      </c>
      <c r="K108" s="96"/>
      <c r="L108" s="96"/>
      <c r="M108" s="96"/>
      <c r="N108" s="96"/>
      <c r="O108" s="96"/>
      <c r="P108" s="96"/>
      <c r="Q108" s="96"/>
      <c r="R108" s="96"/>
      <c r="S108" s="96"/>
      <c r="T108" s="96"/>
      <c r="U108" s="96"/>
      <c r="V108" s="96"/>
      <c r="W108" s="96"/>
      <c r="X108" s="96"/>
      <c r="Y108" s="96"/>
      <c r="Z108" s="96"/>
      <c r="AA108" s="96"/>
      <c r="AB108" s="96"/>
      <c r="AC108" s="96"/>
      <c r="AD108" s="96"/>
      <c r="AE108" s="96"/>
      <c r="AF108" s="96"/>
      <c r="AG108" s="96"/>
      <c r="AH108" s="96"/>
      <c r="AI108" s="96"/>
    </row>
    <row r="109" spans="2:35" s="30" customFormat="1" x14ac:dyDescent="0.35">
      <c r="B109" s="96" t="str">
        <f>VLOOKUP(C109,Companies[],5,FALSE)</f>
        <v>Minier</v>
      </c>
      <c r="C109" s="11" t="s">
        <v>1985</v>
      </c>
      <c r="D109" s="11" t="s">
        <v>1963</v>
      </c>
      <c r="E109" s="96" t="s">
        <v>1979</v>
      </c>
      <c r="F109" s="276"/>
      <c r="G109" s="96" t="s">
        <v>1970</v>
      </c>
      <c r="H109" s="96"/>
      <c r="I109" s="96" t="s">
        <v>1156</v>
      </c>
      <c r="J109" s="278">
        <v>358069700</v>
      </c>
      <c r="K109" s="96"/>
      <c r="L109" s="96"/>
      <c r="M109" s="96"/>
      <c r="N109" s="96"/>
      <c r="O109" s="96"/>
      <c r="P109" s="96"/>
      <c r="Q109" s="96"/>
      <c r="R109" s="96"/>
      <c r="S109" s="96"/>
      <c r="T109" s="96"/>
      <c r="U109" s="96"/>
      <c r="V109" s="96"/>
      <c r="W109" s="96"/>
      <c r="X109" s="96"/>
      <c r="Y109" s="96"/>
      <c r="Z109" s="96"/>
      <c r="AA109" s="96"/>
      <c r="AB109" s="96"/>
      <c r="AC109" s="96"/>
      <c r="AD109" s="96"/>
      <c r="AE109" s="96"/>
      <c r="AF109" s="96"/>
      <c r="AG109" s="96"/>
      <c r="AH109" s="96"/>
      <c r="AI109" s="96"/>
    </row>
    <row r="110" spans="2:35" s="30" customFormat="1" x14ac:dyDescent="0.35">
      <c r="B110" s="96" t="str">
        <f>VLOOKUP(C110,Companies[],5,FALSE)</f>
        <v>Minier</v>
      </c>
      <c r="C110" s="11" t="s">
        <v>1985</v>
      </c>
      <c r="D110" s="11" t="s">
        <v>1963</v>
      </c>
      <c r="E110" s="96" t="s">
        <v>1980</v>
      </c>
      <c r="F110" s="276"/>
      <c r="G110" s="96" t="s">
        <v>1970</v>
      </c>
      <c r="H110" s="96"/>
      <c r="I110" s="96" t="s">
        <v>1156</v>
      </c>
      <c r="J110" s="278">
        <v>1401928486</v>
      </c>
      <c r="K110" s="96"/>
      <c r="L110" s="96"/>
      <c r="M110" s="96"/>
      <c r="N110" s="96"/>
      <c r="O110" s="96"/>
      <c r="P110" s="96"/>
      <c r="Q110" s="96"/>
      <c r="R110" s="96"/>
      <c r="S110" s="96"/>
      <c r="T110" s="96"/>
      <c r="U110" s="96"/>
      <c r="V110" s="96"/>
      <c r="W110" s="96"/>
      <c r="X110" s="96"/>
      <c r="Y110" s="96"/>
      <c r="Z110" s="96"/>
      <c r="AA110" s="96"/>
      <c r="AB110" s="96"/>
      <c r="AC110" s="96"/>
      <c r="AD110" s="96"/>
      <c r="AE110" s="96"/>
      <c r="AF110" s="96"/>
      <c r="AG110" s="96"/>
      <c r="AH110" s="96"/>
      <c r="AI110" s="96"/>
    </row>
    <row r="111" spans="2:35" s="30" customFormat="1" x14ac:dyDescent="0.35">
      <c r="B111" s="96" t="str">
        <f>VLOOKUP(C111,Companies[],5,FALSE)</f>
        <v>Minier</v>
      </c>
      <c r="C111" s="11" t="s">
        <v>1985</v>
      </c>
      <c r="D111" s="11" t="s">
        <v>1963</v>
      </c>
      <c r="E111" s="96" t="s">
        <v>1954</v>
      </c>
      <c r="F111" s="276"/>
      <c r="G111" s="96" t="s">
        <v>1970</v>
      </c>
      <c r="H111" s="96"/>
      <c r="I111" s="96" t="s">
        <v>1156</v>
      </c>
      <c r="J111" s="278">
        <v>600826494</v>
      </c>
      <c r="K111" s="96"/>
      <c r="L111" s="96"/>
      <c r="M111" s="96"/>
      <c r="N111" s="96"/>
      <c r="O111" s="96"/>
      <c r="P111" s="96"/>
      <c r="Q111" s="96"/>
      <c r="R111" s="96"/>
      <c r="S111" s="96"/>
      <c r="T111" s="96"/>
      <c r="U111" s="96"/>
      <c r="V111" s="96"/>
      <c r="W111" s="96"/>
      <c r="X111" s="96"/>
      <c r="Y111" s="96"/>
      <c r="Z111" s="96"/>
      <c r="AA111" s="96"/>
      <c r="AB111" s="96"/>
      <c r="AC111" s="96"/>
      <c r="AD111" s="96"/>
      <c r="AE111" s="96"/>
      <c r="AF111" s="96"/>
      <c r="AG111" s="96"/>
      <c r="AH111" s="96"/>
      <c r="AI111" s="96"/>
    </row>
    <row r="112" spans="2:35" s="30" customFormat="1" x14ac:dyDescent="0.35">
      <c r="B112" s="96" t="str">
        <f>VLOOKUP(C112,Companies[],5,FALSE)</f>
        <v>Minier</v>
      </c>
      <c r="C112" s="11" t="s">
        <v>1985</v>
      </c>
      <c r="D112" s="11" t="s">
        <v>1965</v>
      </c>
      <c r="E112" s="96" t="s">
        <v>1958</v>
      </c>
      <c r="F112" s="276"/>
      <c r="G112" s="96" t="s">
        <v>1970</v>
      </c>
      <c r="H112" s="96"/>
      <c r="I112" s="96" t="s">
        <v>1156</v>
      </c>
      <c r="J112" s="278">
        <v>0</v>
      </c>
      <c r="K112" s="96"/>
      <c r="L112" s="96"/>
      <c r="M112" s="96"/>
      <c r="N112" s="96"/>
      <c r="O112" s="96"/>
      <c r="P112" s="96"/>
      <c r="Q112" s="96"/>
      <c r="R112" s="96"/>
      <c r="S112" s="96"/>
      <c r="T112" s="96"/>
      <c r="U112" s="96"/>
      <c r="V112" s="96"/>
      <c r="W112" s="96"/>
      <c r="X112" s="96"/>
      <c r="Y112" s="96"/>
      <c r="Z112" s="96"/>
      <c r="AA112" s="96"/>
      <c r="AB112" s="96"/>
      <c r="AC112" s="96"/>
      <c r="AD112" s="96"/>
      <c r="AE112" s="96"/>
      <c r="AF112" s="96"/>
      <c r="AG112" s="96"/>
      <c r="AH112" s="96"/>
      <c r="AI112" s="96"/>
    </row>
    <row r="113" spans="2:35" s="30" customFormat="1" x14ac:dyDescent="0.35">
      <c r="B113" s="96" t="str">
        <f>VLOOKUP(C113,Companies[],5,FALSE)</f>
        <v>Minier</v>
      </c>
      <c r="C113" s="11" t="s">
        <v>1985</v>
      </c>
      <c r="D113" s="11" t="s">
        <v>1964</v>
      </c>
      <c r="E113" s="96" t="s">
        <v>1956</v>
      </c>
      <c r="F113" s="276"/>
      <c r="G113" s="96" t="s">
        <v>1970</v>
      </c>
      <c r="H113" s="96"/>
      <c r="I113" s="96" t="s">
        <v>1156</v>
      </c>
      <c r="J113" s="278">
        <v>0</v>
      </c>
      <c r="K113" s="96"/>
      <c r="L113" s="96"/>
      <c r="M113" s="96"/>
      <c r="N113" s="96"/>
      <c r="O113" s="96"/>
      <c r="P113" s="96"/>
      <c r="Q113" s="96"/>
      <c r="R113" s="96"/>
      <c r="S113" s="96"/>
      <c r="T113" s="96"/>
      <c r="U113" s="96"/>
      <c r="V113" s="96"/>
      <c r="W113" s="96"/>
      <c r="X113" s="96"/>
      <c r="Y113" s="96"/>
      <c r="Z113" s="96"/>
      <c r="AA113" s="96"/>
      <c r="AB113" s="96"/>
      <c r="AC113" s="96"/>
      <c r="AD113" s="96"/>
      <c r="AE113" s="96"/>
      <c r="AF113" s="96"/>
      <c r="AG113" s="96"/>
      <c r="AH113" s="96"/>
      <c r="AI113" s="96"/>
    </row>
    <row r="114" spans="2:35" s="30" customFormat="1" x14ac:dyDescent="0.35">
      <c r="B114" s="96" t="str">
        <f>VLOOKUP(C114,Companies[],5,FALSE)</f>
        <v>Minier</v>
      </c>
      <c r="C114" s="11" t="s">
        <v>1985</v>
      </c>
      <c r="D114" s="11" t="s">
        <v>1966</v>
      </c>
      <c r="E114" s="96" t="s">
        <v>509</v>
      </c>
      <c r="F114" s="276"/>
      <c r="G114" s="96" t="s">
        <v>1970</v>
      </c>
      <c r="H114" s="96"/>
      <c r="I114" s="96" t="s">
        <v>1156</v>
      </c>
      <c r="J114" s="278">
        <v>0</v>
      </c>
      <c r="K114" s="96"/>
      <c r="L114" s="96"/>
      <c r="M114" s="96"/>
      <c r="N114" s="96"/>
      <c r="O114" s="96"/>
      <c r="P114" s="96"/>
      <c r="Q114" s="96"/>
      <c r="R114" s="96"/>
      <c r="S114" s="96"/>
      <c r="T114" s="96"/>
      <c r="U114" s="96"/>
      <c r="V114" s="96"/>
      <c r="W114" s="96"/>
      <c r="X114" s="96"/>
      <c r="Y114" s="96"/>
      <c r="Z114" s="96"/>
      <c r="AA114" s="96"/>
      <c r="AB114" s="96"/>
      <c r="AC114" s="96"/>
      <c r="AD114" s="96"/>
      <c r="AE114" s="96"/>
      <c r="AF114" s="96"/>
      <c r="AG114" s="96"/>
      <c r="AH114" s="96"/>
      <c r="AI114" s="96"/>
    </row>
    <row r="115" spans="2:35" s="30" customFormat="1" x14ac:dyDescent="0.35">
      <c r="B115" s="96" t="str">
        <f>VLOOKUP(C115,Companies[],5,FALSE)</f>
        <v>Minier</v>
      </c>
      <c r="C115" s="11" t="s">
        <v>1986</v>
      </c>
      <c r="D115" s="11" t="s">
        <v>1959</v>
      </c>
      <c r="E115" s="96" t="s">
        <v>1969</v>
      </c>
      <c r="F115" s="276"/>
      <c r="G115" s="96" t="s">
        <v>1970</v>
      </c>
      <c r="H115" s="96"/>
      <c r="I115" s="96" t="s">
        <v>1156</v>
      </c>
      <c r="J115" s="278">
        <v>685560480</v>
      </c>
      <c r="K115" s="96"/>
      <c r="L115" s="96"/>
      <c r="M115" s="96"/>
      <c r="N115" s="96"/>
      <c r="O115" s="96"/>
      <c r="P115" s="96"/>
      <c r="Q115" s="96"/>
      <c r="R115" s="96"/>
      <c r="S115" s="96"/>
      <c r="T115" s="96"/>
      <c r="U115" s="96"/>
      <c r="V115" s="96"/>
      <c r="W115" s="96"/>
      <c r="X115" s="96"/>
      <c r="Y115" s="96"/>
      <c r="Z115" s="96"/>
      <c r="AA115" s="96"/>
      <c r="AB115" s="96"/>
      <c r="AC115" s="96"/>
      <c r="AD115" s="96"/>
      <c r="AE115" s="96"/>
      <c r="AF115" s="96"/>
      <c r="AG115" s="96"/>
      <c r="AH115" s="96"/>
      <c r="AI115" s="96"/>
    </row>
    <row r="116" spans="2:35" s="30" customFormat="1" x14ac:dyDescent="0.35">
      <c r="B116" s="96" t="str">
        <f>VLOOKUP(C116,Companies[],5,FALSE)</f>
        <v>Minier</v>
      </c>
      <c r="C116" s="11" t="s">
        <v>1986</v>
      </c>
      <c r="D116" s="11" t="s">
        <v>1960</v>
      </c>
      <c r="E116" s="96" t="s">
        <v>1971</v>
      </c>
      <c r="F116" s="276"/>
      <c r="G116" s="96" t="s">
        <v>1970</v>
      </c>
      <c r="H116" s="96"/>
      <c r="I116" s="96" t="s">
        <v>1156</v>
      </c>
      <c r="J116" s="278">
        <v>49169012.810000002</v>
      </c>
      <c r="K116" s="96"/>
      <c r="L116" s="96"/>
      <c r="M116" s="96"/>
      <c r="N116" s="96"/>
      <c r="O116" s="96"/>
      <c r="P116" s="96"/>
      <c r="Q116" s="96"/>
      <c r="R116" s="96"/>
      <c r="S116" s="96"/>
      <c r="T116" s="96"/>
      <c r="U116" s="96"/>
      <c r="V116" s="96"/>
      <c r="W116" s="96"/>
      <c r="X116" s="96"/>
      <c r="Y116" s="96"/>
      <c r="Z116" s="96"/>
      <c r="AA116" s="96"/>
      <c r="AB116" s="96"/>
      <c r="AC116" s="96"/>
      <c r="AD116" s="96"/>
      <c r="AE116" s="96"/>
      <c r="AF116" s="96"/>
      <c r="AG116" s="96"/>
      <c r="AH116" s="96"/>
      <c r="AI116" s="96"/>
    </row>
    <row r="117" spans="2:35" s="30" customFormat="1" x14ac:dyDescent="0.35">
      <c r="B117" s="96" t="str">
        <f>VLOOKUP(C117,Companies[],5,FALSE)</f>
        <v>Minier</v>
      </c>
      <c r="C117" s="11" t="s">
        <v>1986</v>
      </c>
      <c r="D117" s="11" t="s">
        <v>1961</v>
      </c>
      <c r="E117" s="96" t="s">
        <v>1972</v>
      </c>
      <c r="F117" s="276"/>
      <c r="G117" s="96" t="s">
        <v>1970</v>
      </c>
      <c r="H117" s="96"/>
      <c r="I117" s="96" t="s">
        <v>1156</v>
      </c>
      <c r="J117" s="278">
        <v>0</v>
      </c>
      <c r="K117" s="96"/>
      <c r="L117" s="96"/>
      <c r="M117" s="96"/>
      <c r="N117" s="96"/>
      <c r="O117" s="96"/>
      <c r="P117" s="96"/>
      <c r="Q117" s="96"/>
      <c r="R117" s="96"/>
      <c r="S117" s="96"/>
      <c r="T117" s="96"/>
      <c r="U117" s="96"/>
      <c r="V117" s="96"/>
      <c r="W117" s="96"/>
      <c r="X117" s="96"/>
      <c r="Y117" s="96"/>
      <c r="Z117" s="96"/>
      <c r="AA117" s="96"/>
      <c r="AB117" s="96"/>
      <c r="AC117" s="96"/>
      <c r="AD117" s="96"/>
      <c r="AE117" s="96"/>
      <c r="AF117" s="96"/>
      <c r="AG117" s="96"/>
      <c r="AH117" s="96"/>
      <c r="AI117" s="96"/>
    </row>
    <row r="118" spans="2:35" s="30" customFormat="1" x14ac:dyDescent="0.35">
      <c r="B118" s="96" t="str">
        <f>VLOOKUP(C118,Companies[],5,FALSE)</f>
        <v>Minier</v>
      </c>
      <c r="C118" s="11" t="s">
        <v>1986</v>
      </c>
      <c r="D118" s="11" t="s">
        <v>1961</v>
      </c>
      <c r="E118" s="96" t="s">
        <v>1973</v>
      </c>
      <c r="F118" s="276"/>
      <c r="G118" s="96" t="s">
        <v>1970</v>
      </c>
      <c r="H118" s="96"/>
      <c r="I118" s="96" t="s">
        <v>1156</v>
      </c>
      <c r="J118" s="278">
        <v>430322508.60000002</v>
      </c>
      <c r="K118" s="96"/>
      <c r="L118" s="96"/>
      <c r="M118" s="96"/>
      <c r="N118" s="96"/>
      <c r="O118" s="96"/>
      <c r="P118" s="96"/>
      <c r="Q118" s="96"/>
      <c r="R118" s="96"/>
      <c r="S118" s="96"/>
      <c r="T118" s="96"/>
      <c r="U118" s="96"/>
      <c r="V118" s="96"/>
      <c r="W118" s="96"/>
      <c r="X118" s="96"/>
      <c r="Y118" s="96"/>
      <c r="Z118" s="96"/>
      <c r="AA118" s="96"/>
      <c r="AB118" s="96"/>
      <c r="AC118" s="96"/>
      <c r="AD118" s="96"/>
      <c r="AE118" s="96"/>
      <c r="AF118" s="96"/>
      <c r="AG118" s="96"/>
      <c r="AH118" s="96"/>
      <c r="AI118" s="96"/>
    </row>
    <row r="119" spans="2:35" s="30" customFormat="1" x14ac:dyDescent="0.35">
      <c r="B119" s="96" t="str">
        <f>VLOOKUP(C119,Companies[],5,FALSE)</f>
        <v>Minier</v>
      </c>
      <c r="C119" s="11" t="s">
        <v>1986</v>
      </c>
      <c r="D119" s="11" t="s">
        <v>1961</v>
      </c>
      <c r="E119" s="96" t="s">
        <v>1974</v>
      </c>
      <c r="F119" s="276"/>
      <c r="G119" s="96" t="s">
        <v>1970</v>
      </c>
      <c r="H119" s="96"/>
      <c r="I119" s="96" t="s">
        <v>1156</v>
      </c>
      <c r="J119" s="278">
        <v>0</v>
      </c>
      <c r="K119" s="96"/>
      <c r="L119" s="96"/>
      <c r="M119" s="96"/>
      <c r="N119" s="96"/>
      <c r="O119" s="96"/>
      <c r="P119" s="96"/>
      <c r="Q119" s="96"/>
      <c r="R119" s="96"/>
      <c r="S119" s="96"/>
      <c r="T119" s="96"/>
      <c r="U119" s="96"/>
      <c r="V119" s="96"/>
      <c r="W119" s="96"/>
      <c r="X119" s="96"/>
      <c r="Y119" s="96"/>
      <c r="Z119" s="96"/>
      <c r="AA119" s="96"/>
      <c r="AB119" s="96"/>
      <c r="AC119" s="96"/>
      <c r="AD119" s="96"/>
      <c r="AE119" s="96"/>
      <c r="AF119" s="96"/>
      <c r="AG119" s="96"/>
      <c r="AH119" s="96"/>
      <c r="AI119" s="96"/>
    </row>
    <row r="120" spans="2:35" s="30" customFormat="1" x14ac:dyDescent="0.35">
      <c r="B120" s="96" t="str">
        <f>VLOOKUP(C120,Companies[],5,FALSE)</f>
        <v>Minier</v>
      </c>
      <c r="C120" s="11" t="s">
        <v>1986</v>
      </c>
      <c r="D120" s="11" t="s">
        <v>1961</v>
      </c>
      <c r="E120" s="96" t="s">
        <v>1975</v>
      </c>
      <c r="F120" s="276"/>
      <c r="G120" s="96" t="s">
        <v>1970</v>
      </c>
      <c r="H120" s="96"/>
      <c r="I120" s="96" t="s">
        <v>1156</v>
      </c>
      <c r="J120" s="278">
        <v>0</v>
      </c>
      <c r="K120" s="96"/>
      <c r="L120" s="96"/>
      <c r="M120" s="96"/>
      <c r="N120" s="96"/>
      <c r="O120" s="96"/>
      <c r="P120" s="96"/>
      <c r="Q120" s="96"/>
      <c r="R120" s="96"/>
      <c r="S120" s="96"/>
      <c r="T120" s="96"/>
      <c r="U120" s="96"/>
      <c r="V120" s="96"/>
      <c r="W120" s="96"/>
      <c r="X120" s="96"/>
      <c r="Y120" s="96"/>
      <c r="Z120" s="96"/>
      <c r="AA120" s="96"/>
      <c r="AB120" s="96"/>
      <c r="AC120" s="96"/>
      <c r="AD120" s="96"/>
      <c r="AE120" s="96"/>
      <c r="AF120" s="96"/>
      <c r="AG120" s="96"/>
      <c r="AH120" s="96"/>
      <c r="AI120" s="96"/>
    </row>
    <row r="121" spans="2:35" s="30" customFormat="1" x14ac:dyDescent="0.35">
      <c r="B121" s="96" t="str">
        <f>VLOOKUP(C121,Companies[],5,FALSE)</f>
        <v>Minier</v>
      </c>
      <c r="C121" s="11" t="s">
        <v>1986</v>
      </c>
      <c r="D121" s="11" t="s">
        <v>1961</v>
      </c>
      <c r="E121" s="96" t="s">
        <v>1976</v>
      </c>
      <c r="F121" s="276"/>
      <c r="G121" s="96" t="s">
        <v>1970</v>
      </c>
      <c r="H121" s="96"/>
      <c r="I121" s="96" t="s">
        <v>1156</v>
      </c>
      <c r="J121" s="278">
        <v>1344050956.4000001</v>
      </c>
      <c r="K121" s="96"/>
      <c r="L121" s="96"/>
      <c r="M121" s="96"/>
      <c r="N121" s="96"/>
      <c r="O121" s="96"/>
      <c r="P121" s="96"/>
      <c r="Q121" s="96"/>
      <c r="R121" s="96"/>
      <c r="S121" s="96"/>
      <c r="T121" s="96"/>
      <c r="U121" s="96"/>
      <c r="V121" s="96"/>
      <c r="W121" s="96"/>
      <c r="X121" s="96"/>
      <c r="Y121" s="96"/>
      <c r="Z121" s="96"/>
      <c r="AA121" s="96"/>
      <c r="AB121" s="96"/>
      <c r="AC121" s="96"/>
      <c r="AD121" s="96"/>
      <c r="AE121" s="96"/>
      <c r="AF121" s="96"/>
      <c r="AG121" s="96"/>
      <c r="AH121" s="96"/>
      <c r="AI121" s="96"/>
    </row>
    <row r="122" spans="2:35" s="30" customFormat="1" x14ac:dyDescent="0.35">
      <c r="B122" s="96" t="str">
        <f>VLOOKUP(C122,Companies[],5,FALSE)</f>
        <v>Minier</v>
      </c>
      <c r="C122" s="11" t="s">
        <v>1986</v>
      </c>
      <c r="D122" s="11" t="s">
        <v>1962</v>
      </c>
      <c r="E122" s="96" t="s">
        <v>1945</v>
      </c>
      <c r="F122" s="276"/>
      <c r="G122" s="96" t="s">
        <v>1970</v>
      </c>
      <c r="H122" s="96"/>
      <c r="I122" s="96" t="s">
        <v>1156</v>
      </c>
      <c r="J122" s="278">
        <v>0</v>
      </c>
      <c r="K122" s="96"/>
      <c r="L122" s="96"/>
      <c r="M122" s="96"/>
      <c r="N122" s="96"/>
      <c r="O122" s="96"/>
      <c r="P122" s="96"/>
      <c r="Q122" s="96"/>
      <c r="R122" s="96"/>
      <c r="S122" s="96"/>
      <c r="T122" s="96"/>
      <c r="U122" s="96"/>
      <c r="V122" s="96"/>
      <c r="W122" s="96"/>
      <c r="X122" s="96"/>
      <c r="Y122" s="96"/>
      <c r="Z122" s="96"/>
      <c r="AA122" s="96"/>
      <c r="AB122" s="96"/>
      <c r="AC122" s="96"/>
      <c r="AD122" s="96"/>
      <c r="AE122" s="96"/>
      <c r="AF122" s="96"/>
      <c r="AG122" s="96"/>
      <c r="AH122" s="96"/>
      <c r="AI122" s="96"/>
    </row>
    <row r="123" spans="2:35" s="30" customFormat="1" x14ac:dyDescent="0.35">
      <c r="B123" s="96" t="str">
        <f>VLOOKUP(C123,Companies[],5,FALSE)</f>
        <v>Minier</v>
      </c>
      <c r="C123" s="11" t="s">
        <v>1986</v>
      </c>
      <c r="D123" s="11" t="s">
        <v>1962</v>
      </c>
      <c r="E123" s="96" t="s">
        <v>1944</v>
      </c>
      <c r="F123" s="276"/>
      <c r="G123" s="96" t="s">
        <v>1970</v>
      </c>
      <c r="H123" s="96"/>
      <c r="I123" s="96" t="s">
        <v>1156</v>
      </c>
      <c r="J123" s="278">
        <v>0</v>
      </c>
      <c r="K123" s="96"/>
      <c r="L123" s="96"/>
      <c r="M123" s="96"/>
      <c r="N123" s="96"/>
      <c r="O123" s="96"/>
      <c r="P123" s="96"/>
      <c r="Q123" s="96"/>
      <c r="R123" s="96"/>
      <c r="S123" s="96"/>
      <c r="T123" s="96"/>
      <c r="U123" s="96"/>
      <c r="V123" s="96"/>
      <c r="W123" s="96"/>
      <c r="X123" s="96"/>
      <c r="Y123" s="96"/>
      <c r="Z123" s="96"/>
      <c r="AA123" s="96"/>
      <c r="AB123" s="96"/>
      <c r="AC123" s="96"/>
      <c r="AD123" s="96"/>
      <c r="AE123" s="96"/>
      <c r="AF123" s="96"/>
      <c r="AG123" s="96"/>
      <c r="AH123" s="96"/>
      <c r="AI123" s="96"/>
    </row>
    <row r="124" spans="2:35" s="30" customFormat="1" x14ac:dyDescent="0.35">
      <c r="B124" s="96" t="str">
        <f>VLOOKUP(C124,Companies[],5,FALSE)</f>
        <v>Minier</v>
      </c>
      <c r="C124" s="11" t="s">
        <v>1986</v>
      </c>
      <c r="D124" s="11" t="s">
        <v>1962</v>
      </c>
      <c r="E124" s="96" t="s">
        <v>1977</v>
      </c>
      <c r="F124" s="276"/>
      <c r="G124" s="96" t="s">
        <v>1970</v>
      </c>
      <c r="H124" s="96"/>
      <c r="I124" s="96" t="s">
        <v>1156</v>
      </c>
      <c r="J124" s="278">
        <v>217150183.16999999</v>
      </c>
      <c r="K124" s="96"/>
      <c r="L124" s="96"/>
      <c r="M124" s="96"/>
      <c r="N124" s="96"/>
      <c r="O124" s="96"/>
      <c r="P124" s="96"/>
      <c r="Q124" s="96"/>
      <c r="R124" s="96"/>
      <c r="S124" s="96"/>
      <c r="T124" s="96"/>
      <c r="U124" s="96"/>
      <c r="V124" s="96"/>
      <c r="W124" s="96"/>
      <c r="X124" s="96"/>
      <c r="Y124" s="96"/>
      <c r="Z124" s="96"/>
      <c r="AA124" s="96"/>
      <c r="AB124" s="96"/>
      <c r="AC124" s="96"/>
      <c r="AD124" s="96"/>
      <c r="AE124" s="96"/>
      <c r="AF124" s="96"/>
      <c r="AG124" s="96"/>
      <c r="AH124" s="96"/>
      <c r="AI124" s="96"/>
    </row>
    <row r="125" spans="2:35" s="30" customFormat="1" x14ac:dyDescent="0.35">
      <c r="B125" s="96" t="str">
        <f>VLOOKUP(C125,Companies[],5,FALSE)</f>
        <v>Minier</v>
      </c>
      <c r="C125" s="11" t="s">
        <v>1986</v>
      </c>
      <c r="D125" s="11" t="s">
        <v>1962</v>
      </c>
      <c r="E125" s="96" t="s">
        <v>1948</v>
      </c>
      <c r="F125" s="276"/>
      <c r="G125" s="96" t="s">
        <v>1970</v>
      </c>
      <c r="H125" s="96"/>
      <c r="I125" s="96" t="s">
        <v>1156</v>
      </c>
      <c r="J125" s="278">
        <v>0</v>
      </c>
      <c r="K125" s="96"/>
      <c r="L125" s="96"/>
      <c r="M125" s="96"/>
      <c r="N125" s="96"/>
      <c r="O125" s="96"/>
      <c r="P125" s="96"/>
      <c r="Q125" s="96"/>
      <c r="R125" s="96"/>
      <c r="S125" s="96"/>
      <c r="T125" s="96"/>
      <c r="U125" s="96"/>
      <c r="V125" s="96"/>
      <c r="W125" s="96"/>
      <c r="X125" s="96"/>
      <c r="Y125" s="96"/>
      <c r="Z125" s="96"/>
      <c r="AA125" s="96"/>
      <c r="AB125" s="96"/>
      <c r="AC125" s="96"/>
      <c r="AD125" s="96"/>
      <c r="AE125" s="96"/>
      <c r="AF125" s="96"/>
      <c r="AG125" s="96"/>
      <c r="AH125" s="96"/>
      <c r="AI125" s="96"/>
    </row>
    <row r="126" spans="2:35" s="30" customFormat="1" x14ac:dyDescent="0.35">
      <c r="B126" s="96" t="str">
        <f>VLOOKUP(C126,Companies[],5,FALSE)</f>
        <v>Minier</v>
      </c>
      <c r="C126" s="11" t="s">
        <v>1986</v>
      </c>
      <c r="D126" s="11" t="s">
        <v>1962</v>
      </c>
      <c r="E126" s="96" t="s">
        <v>1949</v>
      </c>
      <c r="F126" s="276"/>
      <c r="G126" s="96" t="s">
        <v>1970</v>
      </c>
      <c r="H126" s="96"/>
      <c r="I126" s="96" t="s">
        <v>1156</v>
      </c>
      <c r="J126" s="278">
        <v>1063197700</v>
      </c>
      <c r="K126" s="96"/>
      <c r="L126" s="96"/>
      <c r="M126" s="96"/>
      <c r="N126" s="96"/>
      <c r="O126" s="96"/>
      <c r="P126" s="96"/>
      <c r="Q126" s="96"/>
      <c r="R126" s="96"/>
      <c r="S126" s="96"/>
      <c r="T126" s="96"/>
      <c r="U126" s="96"/>
      <c r="V126" s="96"/>
      <c r="W126" s="96"/>
      <c r="X126" s="96"/>
      <c r="Y126" s="96"/>
      <c r="Z126" s="96"/>
      <c r="AA126" s="96"/>
      <c r="AB126" s="96"/>
      <c r="AC126" s="96"/>
      <c r="AD126" s="96"/>
      <c r="AE126" s="96"/>
      <c r="AF126" s="96"/>
      <c r="AG126" s="96"/>
      <c r="AH126" s="96"/>
      <c r="AI126" s="96"/>
    </row>
    <row r="127" spans="2:35" s="30" customFormat="1" x14ac:dyDescent="0.35">
      <c r="B127" s="96" t="str">
        <f>VLOOKUP(C127,Companies[],5,FALSE)</f>
        <v>Minier</v>
      </c>
      <c r="C127" s="11" t="s">
        <v>1986</v>
      </c>
      <c r="D127" s="11" t="s">
        <v>1962</v>
      </c>
      <c r="E127" s="96" t="s">
        <v>1978</v>
      </c>
      <c r="F127" s="276"/>
      <c r="G127" s="96" t="s">
        <v>1970</v>
      </c>
      <c r="H127" s="96"/>
      <c r="I127" s="96" t="s">
        <v>1156</v>
      </c>
      <c r="J127" s="278">
        <v>0</v>
      </c>
      <c r="K127" s="96"/>
      <c r="L127" s="96"/>
      <c r="M127" s="96"/>
      <c r="N127" s="96"/>
      <c r="O127" s="96"/>
      <c r="P127" s="96"/>
      <c r="Q127" s="96"/>
      <c r="R127" s="96"/>
      <c r="S127" s="96"/>
      <c r="T127" s="96"/>
      <c r="U127" s="96"/>
      <c r="V127" s="96"/>
      <c r="W127" s="96"/>
      <c r="X127" s="96"/>
      <c r="Y127" s="96"/>
      <c r="Z127" s="96"/>
      <c r="AA127" s="96"/>
      <c r="AB127" s="96"/>
      <c r="AC127" s="96"/>
      <c r="AD127" s="96"/>
      <c r="AE127" s="96"/>
      <c r="AF127" s="96"/>
      <c r="AG127" s="96"/>
      <c r="AH127" s="96"/>
      <c r="AI127" s="96"/>
    </row>
    <row r="128" spans="2:35" s="30" customFormat="1" x14ac:dyDescent="0.35">
      <c r="B128" s="96" t="str">
        <f>VLOOKUP(C128,Companies[],5,FALSE)</f>
        <v>Minier</v>
      </c>
      <c r="C128" s="11" t="s">
        <v>1986</v>
      </c>
      <c r="D128" s="11" t="s">
        <v>1962</v>
      </c>
      <c r="E128" s="96" t="s">
        <v>1951</v>
      </c>
      <c r="F128" s="276"/>
      <c r="G128" s="96" t="s">
        <v>1970</v>
      </c>
      <c r="H128" s="96"/>
      <c r="I128" s="96" t="s">
        <v>1156</v>
      </c>
      <c r="J128" s="278">
        <v>40665850</v>
      </c>
      <c r="K128" s="96"/>
      <c r="L128" s="96"/>
      <c r="M128" s="96"/>
      <c r="N128" s="96"/>
      <c r="O128" s="96"/>
      <c r="P128" s="96"/>
      <c r="Q128" s="96"/>
      <c r="R128" s="96"/>
      <c r="S128" s="96"/>
      <c r="T128" s="96"/>
      <c r="U128" s="96"/>
      <c r="V128" s="96"/>
      <c r="W128" s="96"/>
      <c r="X128" s="96"/>
      <c r="Y128" s="96"/>
      <c r="Z128" s="96"/>
      <c r="AA128" s="96"/>
      <c r="AB128" s="96"/>
      <c r="AC128" s="96"/>
      <c r="AD128" s="96"/>
      <c r="AE128" s="96"/>
      <c r="AF128" s="96"/>
      <c r="AG128" s="96"/>
      <c r="AH128" s="96"/>
      <c r="AI128" s="96"/>
    </row>
    <row r="129" spans="2:35" s="30" customFormat="1" x14ac:dyDescent="0.35">
      <c r="B129" s="96" t="str">
        <f>VLOOKUP(C129,Companies[],5,FALSE)</f>
        <v>Minier</v>
      </c>
      <c r="C129" s="11" t="s">
        <v>1986</v>
      </c>
      <c r="D129" s="11" t="s">
        <v>1963</v>
      </c>
      <c r="E129" s="96" t="s">
        <v>1979</v>
      </c>
      <c r="F129" s="276"/>
      <c r="G129" s="96" t="s">
        <v>1970</v>
      </c>
      <c r="H129" s="96"/>
      <c r="I129" s="96" t="s">
        <v>1156</v>
      </c>
      <c r="J129" s="278">
        <v>0</v>
      </c>
      <c r="K129" s="96"/>
      <c r="L129" s="96"/>
      <c r="M129" s="96"/>
      <c r="N129" s="96"/>
      <c r="O129" s="96"/>
      <c r="P129" s="96"/>
      <c r="Q129" s="96"/>
      <c r="R129" s="96"/>
      <c r="S129" s="96"/>
      <c r="T129" s="96"/>
      <c r="U129" s="96"/>
      <c r="V129" s="96"/>
      <c r="W129" s="96"/>
      <c r="X129" s="96"/>
      <c r="Y129" s="96"/>
      <c r="Z129" s="96"/>
      <c r="AA129" s="96"/>
      <c r="AB129" s="96"/>
      <c r="AC129" s="96"/>
      <c r="AD129" s="96"/>
      <c r="AE129" s="96"/>
      <c r="AF129" s="96"/>
      <c r="AG129" s="96"/>
      <c r="AH129" s="96"/>
      <c r="AI129" s="96"/>
    </row>
    <row r="130" spans="2:35" s="30" customFormat="1" x14ac:dyDescent="0.35">
      <c r="B130" s="96" t="str">
        <f>VLOOKUP(C130,Companies[],5,FALSE)</f>
        <v>Minier</v>
      </c>
      <c r="C130" s="11" t="s">
        <v>1986</v>
      </c>
      <c r="D130" s="11" t="s">
        <v>1963</v>
      </c>
      <c r="E130" s="96" t="s">
        <v>1980</v>
      </c>
      <c r="F130" s="276"/>
      <c r="G130" s="96" t="s">
        <v>1970</v>
      </c>
      <c r="H130" s="96"/>
      <c r="I130" s="96" t="s">
        <v>1156</v>
      </c>
      <c r="J130" s="278">
        <v>1526160717.5999999</v>
      </c>
      <c r="K130" s="96"/>
      <c r="L130" s="96"/>
      <c r="M130" s="96"/>
      <c r="N130" s="96"/>
      <c r="O130" s="96"/>
      <c r="P130" s="96"/>
      <c r="Q130" s="96"/>
      <c r="R130" s="96"/>
      <c r="S130" s="96"/>
      <c r="T130" s="96"/>
      <c r="U130" s="96"/>
      <c r="V130" s="96"/>
      <c r="W130" s="96"/>
      <c r="X130" s="96"/>
      <c r="Y130" s="96"/>
      <c r="Z130" s="96"/>
      <c r="AA130" s="96"/>
      <c r="AB130" s="96"/>
      <c r="AC130" s="96"/>
      <c r="AD130" s="96"/>
      <c r="AE130" s="96"/>
      <c r="AF130" s="96"/>
      <c r="AG130" s="96"/>
      <c r="AH130" s="96"/>
      <c r="AI130" s="96"/>
    </row>
    <row r="131" spans="2:35" s="30" customFormat="1" x14ac:dyDescent="0.35">
      <c r="B131" s="96" t="str">
        <f>VLOOKUP(C131,Companies[],5,FALSE)</f>
        <v>Minier</v>
      </c>
      <c r="C131" s="11" t="s">
        <v>1986</v>
      </c>
      <c r="D131" s="11" t="s">
        <v>1963</v>
      </c>
      <c r="E131" s="96" t="s">
        <v>1954</v>
      </c>
      <c r="F131" s="276"/>
      <c r="G131" s="96" t="s">
        <v>1970</v>
      </c>
      <c r="H131" s="96"/>
      <c r="I131" s="96" t="s">
        <v>1156</v>
      </c>
      <c r="J131" s="278">
        <v>655425976.42999995</v>
      </c>
      <c r="K131" s="96"/>
      <c r="L131" s="96"/>
      <c r="M131" s="96"/>
      <c r="N131" s="96"/>
      <c r="O131" s="96"/>
      <c r="P131" s="96"/>
      <c r="Q131" s="96"/>
      <c r="R131" s="96"/>
      <c r="S131" s="96"/>
      <c r="T131" s="96"/>
      <c r="U131" s="96"/>
      <c r="V131" s="96"/>
      <c r="W131" s="96"/>
      <c r="X131" s="96"/>
      <c r="Y131" s="96"/>
      <c r="Z131" s="96"/>
      <c r="AA131" s="96"/>
      <c r="AB131" s="96"/>
      <c r="AC131" s="96"/>
      <c r="AD131" s="96"/>
      <c r="AE131" s="96"/>
      <c r="AF131" s="96"/>
      <c r="AG131" s="96"/>
      <c r="AH131" s="96"/>
      <c r="AI131" s="96"/>
    </row>
    <row r="132" spans="2:35" s="30" customFormat="1" x14ac:dyDescent="0.35">
      <c r="B132" s="96" t="str">
        <f>VLOOKUP(C132,Companies[],5,FALSE)</f>
        <v>Minier</v>
      </c>
      <c r="C132" s="11" t="s">
        <v>1986</v>
      </c>
      <c r="D132" s="11" t="s">
        <v>1965</v>
      </c>
      <c r="E132" s="96" t="s">
        <v>1958</v>
      </c>
      <c r="F132" s="276"/>
      <c r="G132" s="96" t="s">
        <v>1970</v>
      </c>
      <c r="H132" s="96"/>
      <c r="I132" s="96" t="s">
        <v>1156</v>
      </c>
      <c r="J132" s="278">
        <v>0</v>
      </c>
      <c r="K132" s="96"/>
      <c r="L132" s="96"/>
      <c r="M132" s="96"/>
      <c r="N132" s="96"/>
      <c r="O132" s="96"/>
      <c r="P132" s="96"/>
      <c r="Q132" s="96"/>
      <c r="R132" s="96"/>
      <c r="S132" s="96"/>
      <c r="T132" s="96"/>
      <c r="U132" s="96"/>
      <c r="V132" s="96"/>
      <c r="W132" s="96"/>
      <c r="X132" s="96"/>
      <c r="Y132" s="96"/>
      <c r="Z132" s="96"/>
      <c r="AA132" s="96"/>
      <c r="AB132" s="96"/>
      <c r="AC132" s="96"/>
      <c r="AD132" s="96"/>
      <c r="AE132" s="96"/>
      <c r="AF132" s="96"/>
      <c r="AG132" s="96"/>
      <c r="AH132" s="96"/>
      <c r="AI132" s="96"/>
    </row>
    <row r="133" spans="2:35" s="30" customFormat="1" x14ac:dyDescent="0.35">
      <c r="B133" s="96" t="str">
        <f>VLOOKUP(C133,Companies[],5,FALSE)</f>
        <v>Minier</v>
      </c>
      <c r="C133" s="11" t="s">
        <v>1986</v>
      </c>
      <c r="D133" s="11" t="s">
        <v>1964</v>
      </c>
      <c r="E133" s="96" t="s">
        <v>1956</v>
      </c>
      <c r="F133" s="276"/>
      <c r="G133" s="96" t="s">
        <v>1970</v>
      </c>
      <c r="H133" s="96"/>
      <c r="I133" s="96" t="s">
        <v>1156</v>
      </c>
      <c r="J133" s="278">
        <v>0</v>
      </c>
      <c r="K133" s="96"/>
      <c r="L133" s="96"/>
      <c r="M133" s="96"/>
      <c r="N133" s="96"/>
      <c r="O133" s="96"/>
      <c r="P133" s="96"/>
      <c r="Q133" s="96"/>
      <c r="R133" s="96"/>
      <c r="S133" s="96"/>
      <c r="T133" s="96"/>
      <c r="U133" s="96"/>
      <c r="V133" s="96"/>
      <c r="W133" s="96"/>
      <c r="X133" s="96"/>
      <c r="Y133" s="96"/>
      <c r="Z133" s="96"/>
      <c r="AA133" s="96"/>
      <c r="AB133" s="96"/>
      <c r="AC133" s="96"/>
      <c r="AD133" s="96"/>
      <c r="AE133" s="96"/>
      <c r="AF133" s="96"/>
      <c r="AG133" s="96"/>
      <c r="AH133" s="96"/>
      <c r="AI133" s="96"/>
    </row>
    <row r="134" spans="2:35" s="30" customFormat="1" x14ac:dyDescent="0.35">
      <c r="B134" s="96" t="str">
        <f>VLOOKUP(C134,Companies[],5,FALSE)</f>
        <v>Minier</v>
      </c>
      <c r="C134" s="11" t="s">
        <v>1986</v>
      </c>
      <c r="D134" s="11" t="s">
        <v>1966</v>
      </c>
      <c r="E134" s="96" t="s">
        <v>509</v>
      </c>
      <c r="F134" s="276"/>
      <c r="G134" s="96" t="s">
        <v>1970</v>
      </c>
      <c r="H134" s="96"/>
      <c r="I134" s="96" t="s">
        <v>1156</v>
      </c>
      <c r="J134" s="278">
        <v>0</v>
      </c>
      <c r="K134" s="96"/>
      <c r="L134" s="96"/>
      <c r="M134" s="96"/>
      <c r="N134" s="96"/>
      <c r="O134" s="96"/>
      <c r="P134" s="96"/>
      <c r="Q134" s="96"/>
      <c r="R134" s="96"/>
      <c r="S134" s="96"/>
      <c r="T134" s="96"/>
      <c r="U134" s="96"/>
      <c r="V134" s="96"/>
      <c r="W134" s="96"/>
      <c r="X134" s="96"/>
      <c r="Y134" s="96"/>
      <c r="Z134" s="96"/>
      <c r="AA134" s="96"/>
      <c r="AB134" s="96"/>
      <c r="AC134" s="96"/>
      <c r="AD134" s="96"/>
      <c r="AE134" s="96"/>
      <c r="AF134" s="96"/>
      <c r="AG134" s="96"/>
      <c r="AH134" s="96"/>
      <c r="AI134" s="96"/>
    </row>
    <row r="135" spans="2:35" s="30" customFormat="1" x14ac:dyDescent="0.35">
      <c r="B135" s="96" t="str">
        <f>VLOOKUP(C135,Companies[],5,FALSE)</f>
        <v>Minier</v>
      </c>
      <c r="C135" s="11" t="s">
        <v>1987</v>
      </c>
      <c r="D135" s="11" t="s">
        <v>1959</v>
      </c>
      <c r="E135" s="96" t="s">
        <v>1969</v>
      </c>
      <c r="F135" s="276"/>
      <c r="G135" s="96" t="s">
        <v>1970</v>
      </c>
      <c r="H135" s="96"/>
      <c r="I135" s="96" t="s">
        <v>1156</v>
      </c>
      <c r="J135" s="278">
        <v>367806000</v>
      </c>
      <c r="K135" s="96"/>
      <c r="L135" s="96"/>
      <c r="M135" s="96"/>
      <c r="N135" s="96"/>
      <c r="O135" s="96"/>
      <c r="P135" s="96"/>
      <c r="Q135" s="96"/>
      <c r="R135" s="96"/>
      <c r="S135" s="96"/>
      <c r="T135" s="96"/>
      <c r="U135" s="96"/>
      <c r="V135" s="96"/>
      <c r="W135" s="96"/>
      <c r="X135" s="96"/>
      <c r="Y135" s="96"/>
      <c r="Z135" s="96"/>
      <c r="AA135" s="96"/>
      <c r="AB135" s="96"/>
      <c r="AC135" s="96"/>
      <c r="AD135" s="96"/>
      <c r="AE135" s="96"/>
      <c r="AF135" s="96"/>
      <c r="AG135" s="96"/>
      <c r="AH135" s="96"/>
      <c r="AI135" s="96"/>
    </row>
    <row r="136" spans="2:35" s="30" customFormat="1" x14ac:dyDescent="0.35">
      <c r="B136" s="96" t="str">
        <f>VLOOKUP(C136,Companies[],5,FALSE)</f>
        <v>Minier</v>
      </c>
      <c r="C136" s="11" t="s">
        <v>1987</v>
      </c>
      <c r="D136" s="11" t="s">
        <v>1960</v>
      </c>
      <c r="E136" s="96" t="s">
        <v>1971</v>
      </c>
      <c r="F136" s="276"/>
      <c r="G136" s="96" t="s">
        <v>1970</v>
      </c>
      <c r="H136" s="96"/>
      <c r="I136" s="96" t="s">
        <v>1156</v>
      </c>
      <c r="J136" s="278">
        <v>128095930</v>
      </c>
      <c r="K136" s="96"/>
      <c r="L136" s="96"/>
      <c r="M136" s="96"/>
      <c r="N136" s="96"/>
      <c r="O136" s="96"/>
      <c r="P136" s="96"/>
      <c r="Q136" s="96"/>
      <c r="R136" s="96"/>
      <c r="S136" s="96"/>
      <c r="T136" s="96"/>
      <c r="U136" s="96"/>
      <c r="V136" s="96"/>
      <c r="W136" s="96"/>
      <c r="X136" s="96"/>
      <c r="Y136" s="96"/>
      <c r="Z136" s="96"/>
      <c r="AA136" s="96"/>
      <c r="AB136" s="96"/>
      <c r="AC136" s="96"/>
      <c r="AD136" s="96"/>
      <c r="AE136" s="96"/>
      <c r="AF136" s="96"/>
      <c r="AG136" s="96"/>
      <c r="AH136" s="96"/>
      <c r="AI136" s="96"/>
    </row>
    <row r="137" spans="2:35" s="30" customFormat="1" x14ac:dyDescent="0.35">
      <c r="B137" s="96" t="str">
        <f>VLOOKUP(C137,Companies[],5,FALSE)</f>
        <v>Minier</v>
      </c>
      <c r="C137" s="11" t="s">
        <v>1987</v>
      </c>
      <c r="D137" s="11" t="s">
        <v>1961</v>
      </c>
      <c r="E137" s="96" t="s">
        <v>1972</v>
      </c>
      <c r="F137" s="276"/>
      <c r="G137" s="96" t="s">
        <v>1970</v>
      </c>
      <c r="H137" s="96"/>
      <c r="I137" s="96" t="s">
        <v>1156</v>
      </c>
      <c r="J137" s="278">
        <v>0</v>
      </c>
      <c r="K137" s="96"/>
      <c r="L137" s="96"/>
      <c r="M137" s="96"/>
      <c r="N137" s="96"/>
      <c r="O137" s="96"/>
      <c r="P137" s="96"/>
      <c r="Q137" s="96"/>
      <c r="R137" s="96"/>
      <c r="S137" s="96"/>
      <c r="T137" s="96"/>
      <c r="U137" s="96"/>
      <c r="V137" s="96"/>
      <c r="W137" s="96"/>
      <c r="X137" s="96"/>
      <c r="Y137" s="96"/>
      <c r="Z137" s="96"/>
      <c r="AA137" s="96"/>
      <c r="AB137" s="96"/>
      <c r="AC137" s="96"/>
      <c r="AD137" s="96"/>
      <c r="AE137" s="96"/>
      <c r="AF137" s="96"/>
      <c r="AG137" s="96"/>
      <c r="AH137" s="96"/>
      <c r="AI137" s="96"/>
    </row>
    <row r="138" spans="2:35" s="30" customFormat="1" x14ac:dyDescent="0.35">
      <c r="B138" s="96" t="str">
        <f>VLOOKUP(C138,Companies[],5,FALSE)</f>
        <v>Minier</v>
      </c>
      <c r="C138" s="11" t="s">
        <v>1987</v>
      </c>
      <c r="D138" s="11" t="s">
        <v>1961</v>
      </c>
      <c r="E138" s="96" t="s">
        <v>1973</v>
      </c>
      <c r="F138" s="276"/>
      <c r="G138" s="96" t="s">
        <v>1970</v>
      </c>
      <c r="H138" s="96"/>
      <c r="I138" s="96" t="s">
        <v>1156</v>
      </c>
      <c r="J138" s="278">
        <v>0</v>
      </c>
      <c r="K138" s="96"/>
      <c r="L138" s="96"/>
      <c r="M138" s="96"/>
      <c r="N138" s="96"/>
      <c r="O138" s="96"/>
      <c r="P138" s="96"/>
      <c r="Q138" s="96"/>
      <c r="R138" s="96"/>
      <c r="S138" s="96"/>
      <c r="T138" s="96"/>
      <c r="U138" s="96"/>
      <c r="V138" s="96"/>
      <c r="W138" s="96"/>
      <c r="X138" s="96"/>
      <c r="Y138" s="96"/>
      <c r="Z138" s="96"/>
      <c r="AA138" s="96"/>
      <c r="AB138" s="96"/>
      <c r="AC138" s="96"/>
      <c r="AD138" s="96"/>
      <c r="AE138" s="96"/>
      <c r="AF138" s="96"/>
      <c r="AG138" s="96"/>
      <c r="AH138" s="96"/>
      <c r="AI138" s="96"/>
    </row>
    <row r="139" spans="2:35" s="30" customFormat="1" x14ac:dyDescent="0.35">
      <c r="B139" s="96" t="str">
        <f>VLOOKUP(C139,Companies[],5,FALSE)</f>
        <v>Minier</v>
      </c>
      <c r="C139" s="11" t="s">
        <v>1987</v>
      </c>
      <c r="D139" s="11" t="s">
        <v>1961</v>
      </c>
      <c r="E139" s="96" t="s">
        <v>1974</v>
      </c>
      <c r="F139" s="276"/>
      <c r="G139" s="96" t="s">
        <v>1970</v>
      </c>
      <c r="H139" s="96"/>
      <c r="I139" s="96" t="s">
        <v>1156</v>
      </c>
      <c r="J139" s="278">
        <v>0</v>
      </c>
      <c r="K139" s="96"/>
      <c r="L139" s="96"/>
      <c r="M139" s="96"/>
      <c r="N139" s="96"/>
      <c r="O139" s="96"/>
      <c r="P139" s="96"/>
      <c r="Q139" s="96"/>
      <c r="R139" s="96"/>
      <c r="S139" s="96"/>
      <c r="T139" s="96"/>
      <c r="U139" s="96"/>
      <c r="V139" s="96"/>
      <c r="W139" s="96"/>
      <c r="X139" s="96"/>
      <c r="Y139" s="96"/>
      <c r="Z139" s="96"/>
      <c r="AA139" s="96"/>
      <c r="AB139" s="96"/>
      <c r="AC139" s="96"/>
      <c r="AD139" s="96"/>
      <c r="AE139" s="96"/>
      <c r="AF139" s="96"/>
      <c r="AG139" s="96"/>
      <c r="AH139" s="96"/>
      <c r="AI139" s="96"/>
    </row>
    <row r="140" spans="2:35" s="30" customFormat="1" x14ac:dyDescent="0.35">
      <c r="B140" s="96" t="str">
        <f>VLOOKUP(C140,Companies[],5,FALSE)</f>
        <v>Minier</v>
      </c>
      <c r="C140" s="11" t="s">
        <v>1987</v>
      </c>
      <c r="D140" s="11" t="s">
        <v>1961</v>
      </c>
      <c r="E140" s="96" t="s">
        <v>1975</v>
      </c>
      <c r="F140" s="276"/>
      <c r="G140" s="96" t="s">
        <v>1970</v>
      </c>
      <c r="H140" s="96"/>
      <c r="I140" s="96" t="s">
        <v>1156</v>
      </c>
      <c r="J140" s="278">
        <v>0</v>
      </c>
      <c r="K140" s="96"/>
      <c r="L140" s="96"/>
      <c r="M140" s="96"/>
      <c r="N140" s="96"/>
      <c r="O140" s="96"/>
      <c r="P140" s="96"/>
      <c r="Q140" s="96"/>
      <c r="R140" s="96"/>
      <c r="S140" s="96"/>
      <c r="T140" s="96"/>
      <c r="U140" s="96"/>
      <c r="V140" s="96"/>
      <c r="W140" s="96"/>
      <c r="X140" s="96"/>
      <c r="Y140" s="96"/>
      <c r="Z140" s="96"/>
      <c r="AA140" s="96"/>
      <c r="AB140" s="96"/>
      <c r="AC140" s="96"/>
      <c r="AD140" s="96"/>
      <c r="AE140" s="96"/>
      <c r="AF140" s="96"/>
      <c r="AG140" s="96"/>
      <c r="AH140" s="96"/>
      <c r="AI140" s="96"/>
    </row>
    <row r="141" spans="2:35" s="30" customFormat="1" x14ac:dyDescent="0.35">
      <c r="B141" s="96" t="str">
        <f>VLOOKUP(C141,Companies[],5,FALSE)</f>
        <v>Minier</v>
      </c>
      <c r="C141" s="11" t="s">
        <v>1987</v>
      </c>
      <c r="D141" s="11" t="s">
        <v>1961</v>
      </c>
      <c r="E141" s="96" t="s">
        <v>1976</v>
      </c>
      <c r="F141" s="276"/>
      <c r="G141" s="96" t="s">
        <v>1970</v>
      </c>
      <c r="H141" s="96"/>
      <c r="I141" s="96" t="s">
        <v>1156</v>
      </c>
      <c r="J141" s="278">
        <v>0</v>
      </c>
      <c r="K141" s="96"/>
      <c r="L141" s="96"/>
      <c r="M141" s="96"/>
      <c r="N141" s="96"/>
      <c r="O141" s="96"/>
      <c r="P141" s="96"/>
      <c r="Q141" s="96"/>
      <c r="R141" s="96"/>
      <c r="S141" s="96"/>
      <c r="T141" s="96"/>
      <c r="U141" s="96"/>
      <c r="V141" s="96"/>
      <c r="W141" s="96"/>
      <c r="X141" s="96"/>
      <c r="Y141" s="96"/>
      <c r="Z141" s="96"/>
      <c r="AA141" s="96"/>
      <c r="AB141" s="96"/>
      <c r="AC141" s="96"/>
      <c r="AD141" s="96"/>
      <c r="AE141" s="96"/>
      <c r="AF141" s="96"/>
      <c r="AG141" s="96"/>
      <c r="AH141" s="96"/>
      <c r="AI141" s="96"/>
    </row>
    <row r="142" spans="2:35" s="30" customFormat="1" x14ac:dyDescent="0.35">
      <c r="B142" s="96" t="str">
        <f>VLOOKUP(C142,Companies[],5,FALSE)</f>
        <v>Minier</v>
      </c>
      <c r="C142" s="11" t="s">
        <v>1987</v>
      </c>
      <c r="D142" s="11" t="s">
        <v>1962</v>
      </c>
      <c r="E142" s="96" t="s">
        <v>1945</v>
      </c>
      <c r="F142" s="276"/>
      <c r="G142" s="96" t="s">
        <v>1970</v>
      </c>
      <c r="H142" s="96"/>
      <c r="I142" s="96" t="s">
        <v>1156</v>
      </c>
      <c r="J142" s="278">
        <v>3260719</v>
      </c>
      <c r="K142" s="96"/>
      <c r="L142" s="96"/>
      <c r="M142" s="96"/>
      <c r="N142" s="96"/>
      <c r="O142" s="96"/>
      <c r="P142" s="96"/>
      <c r="Q142" s="96"/>
      <c r="R142" s="96"/>
      <c r="S142" s="96"/>
      <c r="T142" s="96"/>
      <c r="U142" s="96"/>
      <c r="V142" s="96"/>
      <c r="W142" s="96"/>
      <c r="X142" s="96"/>
      <c r="Y142" s="96"/>
      <c r="Z142" s="96"/>
      <c r="AA142" s="96"/>
      <c r="AB142" s="96"/>
      <c r="AC142" s="96"/>
      <c r="AD142" s="96"/>
      <c r="AE142" s="96"/>
      <c r="AF142" s="96"/>
      <c r="AG142" s="96"/>
      <c r="AH142" s="96"/>
      <c r="AI142" s="96"/>
    </row>
    <row r="143" spans="2:35" s="30" customFormat="1" x14ac:dyDescent="0.35">
      <c r="B143" s="96" t="str">
        <f>VLOOKUP(C143,Companies[],5,FALSE)</f>
        <v>Minier</v>
      </c>
      <c r="C143" s="11" t="s">
        <v>1987</v>
      </c>
      <c r="D143" s="11" t="s">
        <v>1962</v>
      </c>
      <c r="E143" s="96" t="s">
        <v>1944</v>
      </c>
      <c r="F143" s="276"/>
      <c r="G143" s="96" t="s">
        <v>1970</v>
      </c>
      <c r="H143" s="96"/>
      <c r="I143" s="96" t="s">
        <v>1156</v>
      </c>
      <c r="J143" s="278">
        <v>0</v>
      </c>
      <c r="K143" s="96"/>
      <c r="L143" s="96"/>
      <c r="M143" s="96"/>
      <c r="N143" s="96"/>
      <c r="O143" s="96"/>
      <c r="P143" s="96"/>
      <c r="Q143" s="96"/>
      <c r="R143" s="96"/>
      <c r="S143" s="96"/>
      <c r="T143" s="96"/>
      <c r="U143" s="96"/>
      <c r="V143" s="96"/>
      <c r="W143" s="96"/>
      <c r="X143" s="96"/>
      <c r="Y143" s="96"/>
      <c r="Z143" s="96"/>
      <c r="AA143" s="96"/>
      <c r="AB143" s="96"/>
      <c r="AC143" s="96"/>
      <c r="AD143" s="96"/>
      <c r="AE143" s="96"/>
      <c r="AF143" s="96"/>
      <c r="AG143" s="96"/>
      <c r="AH143" s="96"/>
      <c r="AI143" s="96"/>
    </row>
    <row r="144" spans="2:35" s="30" customFormat="1" x14ac:dyDescent="0.35">
      <c r="B144" s="96" t="str">
        <f>VLOOKUP(C144,Companies[],5,FALSE)</f>
        <v>Minier</v>
      </c>
      <c r="C144" s="11" t="s">
        <v>1987</v>
      </c>
      <c r="D144" s="11" t="s">
        <v>1962</v>
      </c>
      <c r="E144" s="96" t="s">
        <v>1977</v>
      </c>
      <c r="F144" s="276"/>
      <c r="G144" s="96" t="s">
        <v>1970</v>
      </c>
      <c r="H144" s="96"/>
      <c r="I144" s="96" t="s">
        <v>1156</v>
      </c>
      <c r="J144" s="278">
        <v>361550980</v>
      </c>
      <c r="K144" s="96"/>
      <c r="L144" s="96"/>
      <c r="M144" s="96"/>
      <c r="N144" s="96"/>
      <c r="O144" s="96"/>
      <c r="P144" s="96"/>
      <c r="Q144" s="96"/>
      <c r="R144" s="96"/>
      <c r="S144" s="96"/>
      <c r="T144" s="96"/>
      <c r="U144" s="96"/>
      <c r="V144" s="96"/>
      <c r="W144" s="96"/>
      <c r="X144" s="96"/>
      <c r="Y144" s="96"/>
      <c r="Z144" s="96"/>
      <c r="AA144" s="96"/>
      <c r="AB144" s="96"/>
      <c r="AC144" s="96"/>
      <c r="AD144" s="96"/>
      <c r="AE144" s="96"/>
      <c r="AF144" s="96"/>
      <c r="AG144" s="96"/>
      <c r="AH144" s="96"/>
      <c r="AI144" s="96"/>
    </row>
    <row r="145" spans="2:35" s="30" customFormat="1" x14ac:dyDescent="0.35">
      <c r="B145" s="96" t="str">
        <f>VLOOKUP(C145,Companies[],5,FALSE)</f>
        <v>Minier</v>
      </c>
      <c r="C145" s="11" t="s">
        <v>1987</v>
      </c>
      <c r="D145" s="11" t="s">
        <v>1962</v>
      </c>
      <c r="E145" s="96" t="s">
        <v>1948</v>
      </c>
      <c r="F145" s="276"/>
      <c r="G145" s="96" t="s">
        <v>1970</v>
      </c>
      <c r="H145" s="96"/>
      <c r="I145" s="96" t="s">
        <v>1156</v>
      </c>
      <c r="J145" s="278">
        <v>0</v>
      </c>
      <c r="K145" s="96"/>
      <c r="L145" s="96"/>
      <c r="M145" s="96"/>
      <c r="N145" s="96"/>
      <c r="O145" s="96"/>
      <c r="P145" s="96"/>
      <c r="Q145" s="96"/>
      <c r="R145" s="96"/>
      <c r="S145" s="96"/>
      <c r="T145" s="96"/>
      <c r="U145" s="96"/>
      <c r="V145" s="96"/>
      <c r="W145" s="96"/>
      <c r="X145" s="96"/>
      <c r="Y145" s="96"/>
      <c r="Z145" s="96"/>
      <c r="AA145" s="96"/>
      <c r="AB145" s="96"/>
      <c r="AC145" s="96"/>
      <c r="AD145" s="96"/>
      <c r="AE145" s="96"/>
      <c r="AF145" s="96"/>
      <c r="AG145" s="96"/>
      <c r="AH145" s="96"/>
      <c r="AI145" s="96"/>
    </row>
    <row r="146" spans="2:35" s="30" customFormat="1" x14ac:dyDescent="0.35">
      <c r="B146" s="96" t="str">
        <f>VLOOKUP(C146,Companies[],5,FALSE)</f>
        <v>Minier</v>
      </c>
      <c r="C146" s="11" t="s">
        <v>1987</v>
      </c>
      <c r="D146" s="11" t="s">
        <v>1962</v>
      </c>
      <c r="E146" s="96" t="s">
        <v>1949</v>
      </c>
      <c r="F146" s="276"/>
      <c r="G146" s="96" t="s">
        <v>1970</v>
      </c>
      <c r="H146" s="96"/>
      <c r="I146" s="96" t="s">
        <v>1156</v>
      </c>
      <c r="J146" s="278">
        <v>0</v>
      </c>
      <c r="K146" s="96"/>
      <c r="L146" s="96"/>
      <c r="M146" s="96"/>
      <c r="N146" s="96"/>
      <c r="O146" s="96"/>
      <c r="P146" s="96"/>
      <c r="Q146" s="96"/>
      <c r="R146" s="96"/>
      <c r="S146" s="96"/>
      <c r="T146" s="96"/>
      <c r="U146" s="96"/>
      <c r="V146" s="96"/>
      <c r="W146" s="96"/>
      <c r="X146" s="96"/>
      <c r="Y146" s="96"/>
      <c r="Z146" s="96"/>
      <c r="AA146" s="96"/>
      <c r="AB146" s="96"/>
      <c r="AC146" s="96"/>
      <c r="AD146" s="96"/>
      <c r="AE146" s="96"/>
      <c r="AF146" s="96"/>
      <c r="AG146" s="96"/>
      <c r="AH146" s="96"/>
      <c r="AI146" s="96"/>
    </row>
    <row r="147" spans="2:35" s="30" customFormat="1" x14ac:dyDescent="0.35">
      <c r="B147" s="96" t="str">
        <f>VLOOKUP(C147,Companies[],5,FALSE)</f>
        <v>Minier</v>
      </c>
      <c r="C147" s="11" t="s">
        <v>1987</v>
      </c>
      <c r="D147" s="11" t="s">
        <v>1962</v>
      </c>
      <c r="E147" s="96" t="s">
        <v>1978</v>
      </c>
      <c r="F147" s="276"/>
      <c r="G147" s="96" t="s">
        <v>1970</v>
      </c>
      <c r="H147" s="96"/>
      <c r="I147" s="96" t="s">
        <v>1156</v>
      </c>
      <c r="J147" s="278">
        <v>0</v>
      </c>
      <c r="K147" s="96"/>
      <c r="L147" s="96"/>
      <c r="M147" s="96"/>
      <c r="N147" s="96"/>
      <c r="O147" s="96"/>
      <c r="P147" s="96"/>
      <c r="Q147" s="96"/>
      <c r="R147" s="96"/>
      <c r="S147" s="96"/>
      <c r="T147" s="96"/>
      <c r="U147" s="96"/>
      <c r="V147" s="96"/>
      <c r="W147" s="96"/>
      <c r="X147" s="96"/>
      <c r="Y147" s="96"/>
      <c r="Z147" s="96"/>
      <c r="AA147" s="96"/>
      <c r="AB147" s="96"/>
      <c r="AC147" s="96"/>
      <c r="AD147" s="96"/>
      <c r="AE147" s="96"/>
      <c r="AF147" s="96"/>
      <c r="AG147" s="96"/>
      <c r="AH147" s="96"/>
      <c r="AI147" s="96"/>
    </row>
    <row r="148" spans="2:35" s="30" customFormat="1" x14ac:dyDescent="0.35">
      <c r="B148" s="96" t="str">
        <f>VLOOKUP(C148,Companies[],5,FALSE)</f>
        <v>Minier</v>
      </c>
      <c r="C148" s="11" t="s">
        <v>1987</v>
      </c>
      <c r="D148" s="11" t="s">
        <v>1962</v>
      </c>
      <c r="E148" s="96" t="s">
        <v>1951</v>
      </c>
      <c r="F148" s="276"/>
      <c r="G148" s="96" t="s">
        <v>1970</v>
      </c>
      <c r="H148" s="96"/>
      <c r="I148" s="96" t="s">
        <v>1156</v>
      </c>
      <c r="J148" s="278">
        <v>0</v>
      </c>
      <c r="K148" s="96"/>
      <c r="L148" s="96"/>
      <c r="M148" s="96"/>
      <c r="N148" s="96"/>
      <c r="O148" s="96"/>
      <c r="P148" s="96"/>
      <c r="Q148" s="96"/>
      <c r="R148" s="96"/>
      <c r="S148" s="96"/>
      <c r="T148" s="96"/>
      <c r="U148" s="96"/>
      <c r="V148" s="96"/>
      <c r="W148" s="96"/>
      <c r="X148" s="96"/>
      <c r="Y148" s="96"/>
      <c r="Z148" s="96"/>
      <c r="AA148" s="96"/>
      <c r="AB148" s="96"/>
      <c r="AC148" s="96"/>
      <c r="AD148" s="96"/>
      <c r="AE148" s="96"/>
      <c r="AF148" s="96"/>
      <c r="AG148" s="96"/>
      <c r="AH148" s="96"/>
      <c r="AI148" s="96"/>
    </row>
    <row r="149" spans="2:35" s="30" customFormat="1" x14ac:dyDescent="0.35">
      <c r="B149" s="96" t="str">
        <f>VLOOKUP(C149,Companies[],5,FALSE)</f>
        <v>Minier</v>
      </c>
      <c r="C149" s="11" t="s">
        <v>1987</v>
      </c>
      <c r="D149" s="11" t="s">
        <v>1963</v>
      </c>
      <c r="E149" s="96" t="s">
        <v>1979</v>
      </c>
      <c r="F149" s="276"/>
      <c r="G149" s="96" t="s">
        <v>1970</v>
      </c>
      <c r="H149" s="96"/>
      <c r="I149" s="96" t="s">
        <v>1156</v>
      </c>
      <c r="J149" s="278">
        <v>0</v>
      </c>
      <c r="K149" s="96"/>
      <c r="L149" s="96"/>
      <c r="M149" s="96"/>
      <c r="N149" s="96"/>
      <c r="O149" s="96"/>
      <c r="P149" s="96"/>
      <c r="Q149" s="96"/>
      <c r="R149" s="96"/>
      <c r="S149" s="96"/>
      <c r="T149" s="96"/>
      <c r="U149" s="96"/>
      <c r="V149" s="96"/>
      <c r="W149" s="96"/>
      <c r="X149" s="96"/>
      <c r="Y149" s="96"/>
      <c r="Z149" s="96"/>
      <c r="AA149" s="96"/>
      <c r="AB149" s="96"/>
      <c r="AC149" s="96"/>
      <c r="AD149" s="96"/>
      <c r="AE149" s="96"/>
      <c r="AF149" s="96"/>
      <c r="AG149" s="96"/>
      <c r="AH149" s="96"/>
      <c r="AI149" s="96"/>
    </row>
    <row r="150" spans="2:35" s="30" customFormat="1" x14ac:dyDescent="0.35">
      <c r="B150" s="96" t="str">
        <f>VLOOKUP(C150,Companies[],5,FALSE)</f>
        <v>Minier</v>
      </c>
      <c r="C150" s="11" t="s">
        <v>1987</v>
      </c>
      <c r="D150" s="11" t="s">
        <v>1963</v>
      </c>
      <c r="E150" s="96" t="s">
        <v>1980</v>
      </c>
      <c r="F150" s="276"/>
      <c r="G150" s="96" t="s">
        <v>1970</v>
      </c>
      <c r="H150" s="96"/>
      <c r="I150" s="96" t="s">
        <v>1156</v>
      </c>
      <c r="J150" s="278">
        <v>78307</v>
      </c>
      <c r="K150" s="96"/>
      <c r="L150" s="96"/>
      <c r="M150" s="96"/>
      <c r="N150" s="96"/>
      <c r="O150" s="96"/>
      <c r="P150" s="96"/>
      <c r="Q150" s="96"/>
      <c r="R150" s="96"/>
      <c r="S150" s="96"/>
      <c r="T150" s="96"/>
      <c r="U150" s="96"/>
      <c r="V150" s="96"/>
      <c r="W150" s="96"/>
      <c r="X150" s="96"/>
      <c r="Y150" s="96"/>
      <c r="Z150" s="96"/>
      <c r="AA150" s="96"/>
      <c r="AB150" s="96"/>
      <c r="AC150" s="96"/>
      <c r="AD150" s="96"/>
      <c r="AE150" s="96"/>
      <c r="AF150" s="96"/>
      <c r="AG150" s="96"/>
      <c r="AH150" s="96"/>
      <c r="AI150" s="96"/>
    </row>
    <row r="151" spans="2:35" s="30" customFormat="1" x14ac:dyDescent="0.35">
      <c r="B151" s="96" t="str">
        <f>VLOOKUP(C151,Companies[],5,FALSE)</f>
        <v>Minier</v>
      </c>
      <c r="C151" s="11" t="s">
        <v>1987</v>
      </c>
      <c r="D151" s="11" t="s">
        <v>1963</v>
      </c>
      <c r="E151" s="96" t="s">
        <v>1954</v>
      </c>
      <c r="F151" s="276"/>
      <c r="G151" s="96" t="s">
        <v>1970</v>
      </c>
      <c r="H151" s="96"/>
      <c r="I151" s="96" t="s">
        <v>1156</v>
      </c>
      <c r="J151" s="278">
        <v>33560</v>
      </c>
      <c r="K151" s="96"/>
      <c r="L151" s="96"/>
      <c r="M151" s="96"/>
      <c r="N151" s="96"/>
      <c r="O151" s="96"/>
      <c r="P151" s="96"/>
      <c r="Q151" s="96"/>
      <c r="R151" s="96"/>
      <c r="S151" s="96"/>
      <c r="T151" s="96"/>
      <c r="U151" s="96"/>
      <c r="V151" s="96"/>
      <c r="W151" s="96"/>
      <c r="X151" s="96"/>
      <c r="Y151" s="96"/>
      <c r="Z151" s="96"/>
      <c r="AA151" s="96"/>
      <c r="AB151" s="96"/>
      <c r="AC151" s="96"/>
      <c r="AD151" s="96"/>
      <c r="AE151" s="96"/>
      <c r="AF151" s="96"/>
      <c r="AG151" s="96"/>
      <c r="AH151" s="96"/>
      <c r="AI151" s="96"/>
    </row>
    <row r="152" spans="2:35" s="30" customFormat="1" x14ac:dyDescent="0.35">
      <c r="B152" s="96" t="str">
        <f>VLOOKUP(C152,Companies[],5,FALSE)</f>
        <v>Minier</v>
      </c>
      <c r="C152" s="11" t="s">
        <v>1987</v>
      </c>
      <c r="D152" s="11" t="s">
        <v>1965</v>
      </c>
      <c r="E152" s="96" t="s">
        <v>1958</v>
      </c>
      <c r="F152" s="276"/>
      <c r="G152" s="96" t="s">
        <v>1970</v>
      </c>
      <c r="H152" s="96"/>
      <c r="I152" s="96" t="s">
        <v>1156</v>
      </c>
      <c r="J152" s="278">
        <v>0</v>
      </c>
      <c r="K152" s="96"/>
      <c r="L152" s="96"/>
      <c r="M152" s="96"/>
      <c r="N152" s="96"/>
      <c r="O152" s="96"/>
      <c r="P152" s="96"/>
      <c r="Q152" s="96"/>
      <c r="R152" s="96"/>
      <c r="S152" s="96"/>
      <c r="T152" s="96"/>
      <c r="U152" s="96"/>
      <c r="V152" s="96"/>
      <c r="W152" s="96"/>
      <c r="X152" s="96"/>
      <c r="Y152" s="96"/>
      <c r="Z152" s="96"/>
      <c r="AA152" s="96"/>
      <c r="AB152" s="96"/>
      <c r="AC152" s="96"/>
      <c r="AD152" s="96"/>
      <c r="AE152" s="96"/>
      <c r="AF152" s="96"/>
      <c r="AG152" s="96"/>
      <c r="AH152" s="96"/>
      <c r="AI152" s="96"/>
    </row>
    <row r="153" spans="2:35" s="30" customFormat="1" x14ac:dyDescent="0.35">
      <c r="B153" s="96" t="str">
        <f>VLOOKUP(C153,Companies[],5,FALSE)</f>
        <v>Minier</v>
      </c>
      <c r="C153" s="11" t="s">
        <v>1987</v>
      </c>
      <c r="D153" s="11" t="s">
        <v>1964</v>
      </c>
      <c r="E153" s="96" t="s">
        <v>1956</v>
      </c>
      <c r="F153" s="276"/>
      <c r="G153" s="96" t="s">
        <v>1970</v>
      </c>
      <c r="H153" s="96"/>
      <c r="I153" s="96" t="s">
        <v>1156</v>
      </c>
      <c r="J153" s="278">
        <v>0</v>
      </c>
      <c r="K153" s="96"/>
      <c r="L153" s="96"/>
      <c r="M153" s="96"/>
      <c r="N153" s="96"/>
      <c r="O153" s="96"/>
      <c r="P153" s="96"/>
      <c r="Q153" s="96"/>
      <c r="R153" s="96"/>
      <c r="S153" s="96"/>
      <c r="T153" s="96"/>
      <c r="U153" s="96"/>
      <c r="V153" s="96"/>
      <c r="W153" s="96"/>
      <c r="X153" s="96"/>
      <c r="Y153" s="96"/>
      <c r="Z153" s="96"/>
      <c r="AA153" s="96"/>
      <c r="AB153" s="96"/>
      <c r="AC153" s="96"/>
      <c r="AD153" s="96"/>
      <c r="AE153" s="96"/>
      <c r="AF153" s="96"/>
      <c r="AG153" s="96"/>
      <c r="AH153" s="96"/>
      <c r="AI153" s="96"/>
    </row>
    <row r="154" spans="2:35" s="30" customFormat="1" x14ac:dyDescent="0.35">
      <c r="B154" s="96" t="str">
        <f>VLOOKUP(C154,Companies[],5,FALSE)</f>
        <v>Minier</v>
      </c>
      <c r="C154" s="11" t="s">
        <v>1987</v>
      </c>
      <c r="D154" s="11" t="s">
        <v>1966</v>
      </c>
      <c r="E154" s="96" t="s">
        <v>509</v>
      </c>
      <c r="F154" s="276"/>
      <c r="G154" s="96" t="s">
        <v>1970</v>
      </c>
      <c r="H154" s="96"/>
      <c r="I154" s="96" t="s">
        <v>1156</v>
      </c>
      <c r="J154" s="278">
        <v>187740050</v>
      </c>
      <c r="K154" s="96"/>
      <c r="L154" s="96"/>
      <c r="M154" s="96"/>
      <c r="N154" s="96"/>
      <c r="O154" s="96"/>
      <c r="P154" s="96"/>
      <c r="Q154" s="96"/>
      <c r="R154" s="96"/>
      <c r="S154" s="96"/>
      <c r="T154" s="96"/>
      <c r="U154" s="96"/>
      <c r="V154" s="96"/>
      <c r="W154" s="96"/>
      <c r="X154" s="96"/>
      <c r="Y154" s="96"/>
      <c r="Z154" s="96"/>
      <c r="AA154" s="96"/>
      <c r="AB154" s="96"/>
      <c r="AC154" s="96"/>
      <c r="AD154" s="96"/>
      <c r="AE154" s="96"/>
      <c r="AF154" s="96"/>
      <c r="AG154" s="96"/>
      <c r="AH154" s="96"/>
      <c r="AI154" s="96"/>
    </row>
    <row r="155" spans="2:35" s="30" customFormat="1" x14ac:dyDescent="0.35">
      <c r="B155" s="96" t="str">
        <f>VLOOKUP(C155,Companies[],5,FALSE)</f>
        <v>Minier</v>
      </c>
      <c r="C155" s="11" t="s">
        <v>1988</v>
      </c>
      <c r="D155" s="11" t="s">
        <v>1959</v>
      </c>
      <c r="E155" s="96" t="s">
        <v>1969</v>
      </c>
      <c r="F155" s="276"/>
      <c r="G155" s="96" t="s">
        <v>1970</v>
      </c>
      <c r="H155" s="96"/>
      <c r="I155" s="96" t="s">
        <v>1156</v>
      </c>
      <c r="J155" s="278">
        <v>75264000</v>
      </c>
      <c r="K155" s="96"/>
      <c r="L155" s="96"/>
      <c r="M155" s="96"/>
      <c r="N155" s="96"/>
      <c r="O155" s="96"/>
      <c r="P155" s="96"/>
      <c r="Q155" s="96"/>
      <c r="R155" s="96"/>
      <c r="S155" s="96"/>
      <c r="T155" s="96"/>
      <c r="U155" s="96"/>
      <c r="V155" s="96"/>
      <c r="W155" s="96"/>
      <c r="X155" s="96"/>
      <c r="Y155" s="96"/>
      <c r="Z155" s="96"/>
      <c r="AA155" s="96"/>
      <c r="AB155" s="96"/>
      <c r="AC155" s="96"/>
      <c r="AD155" s="96"/>
      <c r="AE155" s="96"/>
      <c r="AF155" s="96"/>
      <c r="AG155" s="96"/>
      <c r="AH155" s="96"/>
      <c r="AI155" s="96"/>
    </row>
    <row r="156" spans="2:35" s="30" customFormat="1" x14ac:dyDescent="0.35">
      <c r="B156" s="96" t="str">
        <f>VLOOKUP(C156,Companies[],5,FALSE)</f>
        <v>Minier</v>
      </c>
      <c r="C156" s="11" t="s">
        <v>1988</v>
      </c>
      <c r="D156" s="11" t="s">
        <v>1960</v>
      </c>
      <c r="E156" s="96" t="s">
        <v>1971</v>
      </c>
      <c r="F156" s="276"/>
      <c r="G156" s="96" t="s">
        <v>1970</v>
      </c>
      <c r="H156" s="96"/>
      <c r="I156" s="96" t="s">
        <v>1156</v>
      </c>
      <c r="J156" s="278">
        <v>71396218.599999994</v>
      </c>
      <c r="K156" s="96"/>
      <c r="L156" s="96"/>
      <c r="M156" s="96"/>
      <c r="N156" s="96"/>
      <c r="O156" s="96"/>
      <c r="P156" s="96"/>
      <c r="Q156" s="96"/>
      <c r="R156" s="96"/>
      <c r="S156" s="96"/>
      <c r="T156" s="96"/>
      <c r="U156" s="96"/>
      <c r="V156" s="96"/>
      <c r="W156" s="96"/>
      <c r="X156" s="96"/>
      <c r="Y156" s="96"/>
      <c r="Z156" s="96"/>
      <c r="AA156" s="96"/>
      <c r="AB156" s="96"/>
      <c r="AC156" s="96"/>
      <c r="AD156" s="96"/>
      <c r="AE156" s="96"/>
      <c r="AF156" s="96"/>
      <c r="AG156" s="96"/>
      <c r="AH156" s="96"/>
      <c r="AI156" s="96"/>
    </row>
    <row r="157" spans="2:35" s="30" customFormat="1" x14ac:dyDescent="0.35">
      <c r="B157" s="96" t="str">
        <f>VLOOKUP(C157,Companies[],5,FALSE)</f>
        <v>Minier</v>
      </c>
      <c r="C157" s="11" t="s">
        <v>1988</v>
      </c>
      <c r="D157" s="11" t="s">
        <v>1961</v>
      </c>
      <c r="E157" s="96" t="s">
        <v>1972</v>
      </c>
      <c r="F157" s="276"/>
      <c r="G157" s="96" t="s">
        <v>1970</v>
      </c>
      <c r="H157" s="96"/>
      <c r="I157" s="96" t="s">
        <v>1156</v>
      </c>
      <c r="J157" s="278">
        <v>0</v>
      </c>
      <c r="K157" s="96"/>
      <c r="L157" s="96"/>
      <c r="M157" s="96"/>
      <c r="N157" s="96"/>
      <c r="O157" s="96"/>
      <c r="P157" s="96"/>
      <c r="Q157" s="96"/>
      <c r="R157" s="96"/>
      <c r="S157" s="96"/>
      <c r="T157" s="96"/>
      <c r="U157" s="96"/>
      <c r="V157" s="96"/>
      <c r="W157" s="96"/>
      <c r="X157" s="96"/>
      <c r="Y157" s="96"/>
      <c r="Z157" s="96"/>
      <c r="AA157" s="96"/>
      <c r="AB157" s="96"/>
      <c r="AC157" s="96"/>
      <c r="AD157" s="96"/>
      <c r="AE157" s="96"/>
      <c r="AF157" s="96"/>
      <c r="AG157" s="96"/>
      <c r="AH157" s="96"/>
      <c r="AI157" s="96"/>
    </row>
    <row r="158" spans="2:35" s="30" customFormat="1" x14ac:dyDescent="0.35">
      <c r="B158" s="96" t="str">
        <f>VLOOKUP(C158,Companies[],5,FALSE)</f>
        <v>Minier</v>
      </c>
      <c r="C158" s="11" t="s">
        <v>1988</v>
      </c>
      <c r="D158" s="11" t="s">
        <v>1961</v>
      </c>
      <c r="E158" s="96" t="s">
        <v>1973</v>
      </c>
      <c r="F158" s="276"/>
      <c r="G158" s="96" t="s">
        <v>1970</v>
      </c>
      <c r="H158" s="96"/>
      <c r="I158" s="96" t="s">
        <v>1156</v>
      </c>
      <c r="J158" s="278">
        <v>161131342</v>
      </c>
      <c r="K158" s="96"/>
      <c r="L158" s="96"/>
      <c r="M158" s="96"/>
      <c r="N158" s="96"/>
      <c r="O158" s="96"/>
      <c r="P158" s="96"/>
      <c r="Q158" s="96"/>
      <c r="R158" s="96"/>
      <c r="S158" s="96"/>
      <c r="T158" s="96"/>
      <c r="U158" s="96"/>
      <c r="V158" s="96"/>
      <c r="W158" s="96"/>
      <c r="X158" s="96"/>
      <c r="Y158" s="96"/>
      <c r="Z158" s="96"/>
      <c r="AA158" s="96"/>
      <c r="AB158" s="96"/>
      <c r="AC158" s="96"/>
      <c r="AD158" s="96"/>
      <c r="AE158" s="96"/>
      <c r="AF158" s="96"/>
      <c r="AG158" s="96"/>
      <c r="AH158" s="96"/>
      <c r="AI158" s="96"/>
    </row>
    <row r="159" spans="2:35" s="30" customFormat="1" x14ac:dyDescent="0.35">
      <c r="B159" s="96" t="str">
        <f>VLOOKUP(C159,Companies[],5,FALSE)</f>
        <v>Minier</v>
      </c>
      <c r="C159" s="11" t="s">
        <v>1988</v>
      </c>
      <c r="D159" s="11" t="s">
        <v>1961</v>
      </c>
      <c r="E159" s="96" t="s">
        <v>1974</v>
      </c>
      <c r="F159" s="276"/>
      <c r="G159" s="96" t="s">
        <v>1970</v>
      </c>
      <c r="H159" s="96"/>
      <c r="I159" s="96" t="s">
        <v>1156</v>
      </c>
      <c r="J159" s="278">
        <v>1650259097</v>
      </c>
      <c r="K159" s="96"/>
      <c r="L159" s="96"/>
      <c r="M159" s="96"/>
      <c r="N159" s="96"/>
      <c r="O159" s="96"/>
      <c r="P159" s="96"/>
      <c r="Q159" s="96"/>
      <c r="R159" s="96"/>
      <c r="S159" s="96"/>
      <c r="T159" s="96"/>
      <c r="U159" s="96"/>
      <c r="V159" s="96"/>
      <c r="W159" s="96"/>
      <c r="X159" s="96"/>
      <c r="Y159" s="96"/>
      <c r="Z159" s="96"/>
      <c r="AA159" s="96"/>
      <c r="AB159" s="96"/>
      <c r="AC159" s="96"/>
      <c r="AD159" s="96"/>
      <c r="AE159" s="96"/>
      <c r="AF159" s="96"/>
      <c r="AG159" s="96"/>
      <c r="AH159" s="96"/>
      <c r="AI159" s="96"/>
    </row>
    <row r="160" spans="2:35" s="30" customFormat="1" x14ac:dyDescent="0.35">
      <c r="B160" s="96" t="str">
        <f>VLOOKUP(C160,Companies[],5,FALSE)</f>
        <v>Minier</v>
      </c>
      <c r="C160" s="11" t="s">
        <v>1988</v>
      </c>
      <c r="D160" s="11" t="s">
        <v>1961</v>
      </c>
      <c r="E160" s="96" t="s">
        <v>1975</v>
      </c>
      <c r="F160" s="276"/>
      <c r="G160" s="96" t="s">
        <v>1970</v>
      </c>
      <c r="H160" s="96"/>
      <c r="I160" s="96" t="s">
        <v>1156</v>
      </c>
      <c r="J160" s="278">
        <v>282161789</v>
      </c>
      <c r="K160" s="96"/>
      <c r="L160" s="96"/>
      <c r="M160" s="96"/>
      <c r="N160" s="96"/>
      <c r="O160" s="96"/>
      <c r="P160" s="96"/>
      <c r="Q160" s="96"/>
      <c r="R160" s="96"/>
      <c r="S160" s="96"/>
      <c r="T160" s="96"/>
      <c r="U160" s="96"/>
      <c r="V160" s="96"/>
      <c r="W160" s="96"/>
      <c r="X160" s="96"/>
      <c r="Y160" s="96"/>
      <c r="Z160" s="96"/>
      <c r="AA160" s="96"/>
      <c r="AB160" s="96"/>
      <c r="AC160" s="96"/>
      <c r="AD160" s="96"/>
      <c r="AE160" s="96"/>
      <c r="AF160" s="96"/>
      <c r="AG160" s="96"/>
      <c r="AH160" s="96"/>
      <c r="AI160" s="96"/>
    </row>
    <row r="161" spans="2:35" s="30" customFormat="1" x14ac:dyDescent="0.35">
      <c r="B161" s="96" t="str">
        <f>VLOOKUP(C161,Companies[],5,FALSE)</f>
        <v>Minier</v>
      </c>
      <c r="C161" s="11" t="s">
        <v>1988</v>
      </c>
      <c r="D161" s="11" t="s">
        <v>1961</v>
      </c>
      <c r="E161" s="96" t="s">
        <v>1976</v>
      </c>
      <c r="F161" s="276"/>
      <c r="G161" s="96" t="s">
        <v>1970</v>
      </c>
      <c r="H161" s="96"/>
      <c r="I161" s="96" t="s">
        <v>1156</v>
      </c>
      <c r="J161" s="278">
        <v>30064879</v>
      </c>
      <c r="K161" s="96"/>
      <c r="L161" s="96"/>
      <c r="M161" s="96"/>
      <c r="N161" s="96"/>
      <c r="O161" s="96"/>
      <c r="P161" s="96"/>
      <c r="Q161" s="96"/>
      <c r="R161" s="96"/>
      <c r="S161" s="96"/>
      <c r="T161" s="96"/>
      <c r="U161" s="96"/>
      <c r="V161" s="96"/>
      <c r="W161" s="96"/>
      <c r="X161" s="96"/>
      <c r="Y161" s="96"/>
      <c r="Z161" s="96"/>
      <c r="AA161" s="96"/>
      <c r="AB161" s="96"/>
      <c r="AC161" s="96"/>
      <c r="AD161" s="96"/>
      <c r="AE161" s="96"/>
      <c r="AF161" s="96"/>
      <c r="AG161" s="96"/>
      <c r="AH161" s="96"/>
      <c r="AI161" s="96"/>
    </row>
    <row r="162" spans="2:35" s="30" customFormat="1" x14ac:dyDescent="0.35">
      <c r="B162" s="96" t="str">
        <f>VLOOKUP(C162,Companies[],5,FALSE)</f>
        <v>Minier</v>
      </c>
      <c r="C162" s="11" t="s">
        <v>1988</v>
      </c>
      <c r="D162" s="11" t="s">
        <v>1962</v>
      </c>
      <c r="E162" s="96" t="s">
        <v>1945</v>
      </c>
      <c r="F162" s="276"/>
      <c r="G162" s="96" t="s">
        <v>1970</v>
      </c>
      <c r="H162" s="96"/>
      <c r="I162" s="96" t="s">
        <v>1156</v>
      </c>
      <c r="J162" s="278">
        <v>0</v>
      </c>
      <c r="K162" s="96"/>
      <c r="L162" s="96"/>
      <c r="M162" s="96"/>
      <c r="N162" s="96"/>
      <c r="O162" s="96"/>
      <c r="P162" s="96"/>
      <c r="Q162" s="96"/>
      <c r="R162" s="96"/>
      <c r="S162" s="96"/>
      <c r="T162" s="96"/>
      <c r="U162" s="96"/>
      <c r="V162" s="96"/>
      <c r="W162" s="96"/>
      <c r="X162" s="96"/>
      <c r="Y162" s="96"/>
      <c r="Z162" s="96"/>
      <c r="AA162" s="96"/>
      <c r="AB162" s="96"/>
      <c r="AC162" s="96"/>
      <c r="AD162" s="96"/>
      <c r="AE162" s="96"/>
      <c r="AF162" s="96"/>
      <c r="AG162" s="96"/>
      <c r="AH162" s="96"/>
      <c r="AI162" s="96"/>
    </row>
    <row r="163" spans="2:35" s="30" customFormat="1" x14ac:dyDescent="0.35">
      <c r="B163" s="96" t="str">
        <f>VLOOKUP(C163,Companies[],5,FALSE)</f>
        <v>Minier</v>
      </c>
      <c r="C163" s="11" t="s">
        <v>1988</v>
      </c>
      <c r="D163" s="11" t="s">
        <v>1962</v>
      </c>
      <c r="E163" s="96" t="s">
        <v>1944</v>
      </c>
      <c r="F163" s="276"/>
      <c r="G163" s="96" t="s">
        <v>1970</v>
      </c>
      <c r="H163" s="96"/>
      <c r="I163" s="96" t="s">
        <v>1156</v>
      </c>
      <c r="J163" s="278">
        <v>0</v>
      </c>
      <c r="K163" s="96"/>
      <c r="L163" s="96"/>
      <c r="M163" s="96"/>
      <c r="N163" s="96"/>
      <c r="O163" s="96"/>
      <c r="P163" s="96"/>
      <c r="Q163" s="96"/>
      <c r="R163" s="96"/>
      <c r="S163" s="96"/>
      <c r="T163" s="96"/>
      <c r="U163" s="96"/>
      <c r="V163" s="96"/>
      <c r="W163" s="96"/>
      <c r="X163" s="96"/>
      <c r="Y163" s="96"/>
      <c r="Z163" s="96"/>
      <c r="AA163" s="96"/>
      <c r="AB163" s="96"/>
      <c r="AC163" s="96"/>
      <c r="AD163" s="96"/>
      <c r="AE163" s="96"/>
      <c r="AF163" s="96"/>
      <c r="AG163" s="96"/>
      <c r="AH163" s="96"/>
      <c r="AI163" s="96"/>
    </row>
    <row r="164" spans="2:35" s="30" customFormat="1" x14ac:dyDescent="0.35">
      <c r="B164" s="96" t="str">
        <f>VLOOKUP(C164,Companies[],5,FALSE)</f>
        <v>Minier</v>
      </c>
      <c r="C164" s="11" t="s">
        <v>1988</v>
      </c>
      <c r="D164" s="11" t="s">
        <v>1962</v>
      </c>
      <c r="E164" s="96" t="s">
        <v>1977</v>
      </c>
      <c r="F164" s="276"/>
      <c r="G164" s="96" t="s">
        <v>1970</v>
      </c>
      <c r="H164" s="96"/>
      <c r="I164" s="96" t="s">
        <v>1156</v>
      </c>
      <c r="J164" s="278">
        <v>183108455</v>
      </c>
      <c r="K164" s="96"/>
      <c r="L164" s="96"/>
      <c r="M164" s="96"/>
      <c r="N164" s="96"/>
      <c r="O164" s="96"/>
      <c r="P164" s="96"/>
      <c r="Q164" s="96"/>
      <c r="R164" s="96"/>
      <c r="S164" s="96"/>
      <c r="T164" s="96"/>
      <c r="U164" s="96"/>
      <c r="V164" s="96"/>
      <c r="W164" s="96"/>
      <c r="X164" s="96"/>
      <c r="Y164" s="96"/>
      <c r="Z164" s="96"/>
      <c r="AA164" s="96"/>
      <c r="AB164" s="96"/>
      <c r="AC164" s="96"/>
      <c r="AD164" s="96"/>
      <c r="AE164" s="96"/>
      <c r="AF164" s="96"/>
      <c r="AG164" s="96"/>
      <c r="AH164" s="96"/>
      <c r="AI164" s="96"/>
    </row>
    <row r="165" spans="2:35" s="30" customFormat="1" x14ac:dyDescent="0.35">
      <c r="B165" s="96" t="str">
        <f>VLOOKUP(C165,Companies[],5,FALSE)</f>
        <v>Minier</v>
      </c>
      <c r="C165" s="11" t="s">
        <v>1988</v>
      </c>
      <c r="D165" s="11" t="s">
        <v>1962</v>
      </c>
      <c r="E165" s="96" t="s">
        <v>1948</v>
      </c>
      <c r="F165" s="276"/>
      <c r="G165" s="96" t="s">
        <v>1970</v>
      </c>
      <c r="H165" s="96"/>
      <c r="I165" s="96" t="s">
        <v>1156</v>
      </c>
      <c r="J165" s="278">
        <v>2525895.8499999996</v>
      </c>
      <c r="K165" s="96"/>
      <c r="L165" s="96"/>
      <c r="M165" s="96"/>
      <c r="N165" s="96"/>
      <c r="O165" s="96"/>
      <c r="P165" s="96"/>
      <c r="Q165" s="96"/>
      <c r="R165" s="96"/>
      <c r="S165" s="96"/>
      <c r="T165" s="96"/>
      <c r="U165" s="96"/>
      <c r="V165" s="96"/>
      <c r="W165" s="96"/>
      <c r="X165" s="96"/>
      <c r="Y165" s="96"/>
      <c r="Z165" s="96"/>
      <c r="AA165" s="96"/>
      <c r="AB165" s="96"/>
      <c r="AC165" s="96"/>
      <c r="AD165" s="96"/>
      <c r="AE165" s="96"/>
      <c r="AF165" s="96"/>
      <c r="AG165" s="96"/>
      <c r="AH165" s="96"/>
      <c r="AI165" s="96"/>
    </row>
    <row r="166" spans="2:35" s="30" customFormat="1" x14ac:dyDescent="0.35">
      <c r="B166" s="96" t="str">
        <f>VLOOKUP(C166,Companies[],5,FALSE)</f>
        <v>Minier</v>
      </c>
      <c r="C166" s="11" t="s">
        <v>1988</v>
      </c>
      <c r="D166" s="11" t="s">
        <v>1962</v>
      </c>
      <c r="E166" s="96" t="s">
        <v>1949</v>
      </c>
      <c r="F166" s="276"/>
      <c r="G166" s="96" t="s">
        <v>1970</v>
      </c>
      <c r="H166" s="96"/>
      <c r="I166" s="96" t="s">
        <v>1156</v>
      </c>
      <c r="J166" s="278">
        <v>56949373.440000005</v>
      </c>
      <c r="K166" s="96"/>
      <c r="L166" s="96"/>
      <c r="M166" s="96"/>
      <c r="N166" s="96"/>
      <c r="O166" s="96"/>
      <c r="P166" s="96"/>
      <c r="Q166" s="96"/>
      <c r="R166" s="96"/>
      <c r="S166" s="96"/>
      <c r="T166" s="96"/>
      <c r="U166" s="96"/>
      <c r="V166" s="96"/>
      <c r="W166" s="96"/>
      <c r="X166" s="96"/>
      <c r="Y166" s="96"/>
      <c r="Z166" s="96"/>
      <c r="AA166" s="96"/>
      <c r="AB166" s="96"/>
      <c r="AC166" s="96"/>
      <c r="AD166" s="96"/>
      <c r="AE166" s="96"/>
      <c r="AF166" s="96"/>
      <c r="AG166" s="96"/>
      <c r="AH166" s="96"/>
      <c r="AI166" s="96"/>
    </row>
    <row r="167" spans="2:35" s="30" customFormat="1" x14ac:dyDescent="0.35">
      <c r="B167" s="96" t="str">
        <f>VLOOKUP(C167,Companies[],5,FALSE)</f>
        <v>Minier</v>
      </c>
      <c r="C167" s="11" t="s">
        <v>1988</v>
      </c>
      <c r="D167" s="11" t="s">
        <v>1962</v>
      </c>
      <c r="E167" s="96" t="s">
        <v>1978</v>
      </c>
      <c r="F167" s="276"/>
      <c r="G167" s="96" t="s">
        <v>1970</v>
      </c>
      <c r="H167" s="96"/>
      <c r="I167" s="96" t="s">
        <v>1156</v>
      </c>
      <c r="J167" s="278">
        <v>0</v>
      </c>
      <c r="K167" s="96"/>
      <c r="L167" s="96"/>
      <c r="M167" s="96"/>
      <c r="N167" s="96"/>
      <c r="O167" s="96"/>
      <c r="P167" s="96"/>
      <c r="Q167" s="96"/>
      <c r="R167" s="96"/>
      <c r="S167" s="96"/>
      <c r="T167" s="96"/>
      <c r="U167" s="96"/>
      <c r="V167" s="96"/>
      <c r="W167" s="96"/>
      <c r="X167" s="96"/>
      <c r="Y167" s="96"/>
      <c r="Z167" s="96"/>
      <c r="AA167" s="96"/>
      <c r="AB167" s="96"/>
      <c r="AC167" s="96"/>
      <c r="AD167" s="96"/>
      <c r="AE167" s="96"/>
      <c r="AF167" s="96"/>
      <c r="AG167" s="96"/>
      <c r="AH167" s="96"/>
      <c r="AI167" s="96"/>
    </row>
    <row r="168" spans="2:35" s="30" customFormat="1" x14ac:dyDescent="0.35">
      <c r="B168" s="96" t="str">
        <f>VLOOKUP(C168,Companies[],5,FALSE)</f>
        <v>Minier</v>
      </c>
      <c r="C168" s="11" t="s">
        <v>1988</v>
      </c>
      <c r="D168" s="11" t="s">
        <v>1962</v>
      </c>
      <c r="E168" s="96" t="s">
        <v>1951</v>
      </c>
      <c r="F168" s="276"/>
      <c r="G168" s="96" t="s">
        <v>1970</v>
      </c>
      <c r="H168" s="96"/>
      <c r="I168" s="96" t="s">
        <v>1156</v>
      </c>
      <c r="J168" s="278">
        <v>5051791.6999999993</v>
      </c>
      <c r="K168" s="96"/>
      <c r="L168" s="96"/>
      <c r="M168" s="96"/>
      <c r="N168" s="96"/>
      <c r="O168" s="96"/>
      <c r="P168" s="96"/>
      <c r="Q168" s="96"/>
      <c r="R168" s="96"/>
      <c r="S168" s="96"/>
      <c r="T168" s="96"/>
      <c r="U168" s="96"/>
      <c r="V168" s="96"/>
      <c r="W168" s="96"/>
      <c r="X168" s="96"/>
      <c r="Y168" s="96"/>
      <c r="Z168" s="96"/>
      <c r="AA168" s="96"/>
      <c r="AB168" s="96"/>
      <c r="AC168" s="96"/>
      <c r="AD168" s="96"/>
      <c r="AE168" s="96"/>
      <c r="AF168" s="96"/>
      <c r="AG168" s="96"/>
      <c r="AH168" s="96"/>
      <c r="AI168" s="96"/>
    </row>
    <row r="169" spans="2:35" s="30" customFormat="1" x14ac:dyDescent="0.35">
      <c r="B169" s="96" t="str">
        <f>VLOOKUP(C169,Companies[],5,FALSE)</f>
        <v>Minier</v>
      </c>
      <c r="C169" s="11" t="s">
        <v>1988</v>
      </c>
      <c r="D169" s="11" t="s">
        <v>1963</v>
      </c>
      <c r="E169" s="96" t="s">
        <v>1979</v>
      </c>
      <c r="F169" s="276"/>
      <c r="G169" s="96" t="s">
        <v>1970</v>
      </c>
      <c r="H169" s="96"/>
      <c r="I169" s="96" t="s">
        <v>1156</v>
      </c>
      <c r="J169" s="278">
        <v>67756514</v>
      </c>
      <c r="K169" s="96"/>
      <c r="L169" s="96"/>
      <c r="M169" s="96"/>
      <c r="N169" s="96"/>
      <c r="O169" s="96"/>
      <c r="P169" s="96"/>
      <c r="Q169" s="96"/>
      <c r="R169" s="96"/>
      <c r="S169" s="96"/>
      <c r="T169" s="96"/>
      <c r="U169" s="96"/>
      <c r="V169" s="96"/>
      <c r="W169" s="96"/>
      <c r="X169" s="96"/>
      <c r="Y169" s="96"/>
      <c r="Z169" s="96"/>
      <c r="AA169" s="96"/>
      <c r="AB169" s="96"/>
      <c r="AC169" s="96"/>
      <c r="AD169" s="96"/>
      <c r="AE169" s="96"/>
      <c r="AF169" s="96"/>
      <c r="AG169" s="96"/>
      <c r="AH169" s="96"/>
      <c r="AI169" s="96"/>
    </row>
    <row r="170" spans="2:35" s="30" customFormat="1" x14ac:dyDescent="0.35">
      <c r="B170" s="96" t="str">
        <f>VLOOKUP(C170,Companies[],5,FALSE)</f>
        <v>Minier</v>
      </c>
      <c r="C170" s="11" t="s">
        <v>1988</v>
      </c>
      <c r="D170" s="11" t="s">
        <v>1963</v>
      </c>
      <c r="E170" s="96" t="s">
        <v>1980</v>
      </c>
      <c r="F170" s="276"/>
      <c r="G170" s="96" t="s">
        <v>1970</v>
      </c>
      <c r="H170" s="96"/>
      <c r="I170" s="96" t="s">
        <v>1156</v>
      </c>
      <c r="J170" s="278">
        <v>0</v>
      </c>
      <c r="K170" s="96"/>
      <c r="L170" s="96"/>
      <c r="M170" s="96"/>
      <c r="N170" s="96"/>
      <c r="O170" s="96"/>
      <c r="P170" s="96"/>
      <c r="Q170" s="96"/>
      <c r="R170" s="96"/>
      <c r="S170" s="96"/>
      <c r="T170" s="96"/>
      <c r="U170" s="96"/>
      <c r="V170" s="96"/>
      <c r="W170" s="96"/>
      <c r="X170" s="96"/>
      <c r="Y170" s="96"/>
      <c r="Z170" s="96"/>
      <c r="AA170" s="96"/>
      <c r="AB170" s="96"/>
      <c r="AC170" s="96"/>
      <c r="AD170" s="96"/>
      <c r="AE170" s="96"/>
      <c r="AF170" s="96"/>
      <c r="AG170" s="96"/>
      <c r="AH170" s="96"/>
      <c r="AI170" s="96"/>
    </row>
    <row r="171" spans="2:35" s="30" customFormat="1" x14ac:dyDescent="0.35">
      <c r="B171" s="96" t="str">
        <f>VLOOKUP(C171,Companies[],5,FALSE)</f>
        <v>Minier</v>
      </c>
      <c r="C171" s="11" t="s">
        <v>1988</v>
      </c>
      <c r="D171" s="11" t="s">
        <v>1963</v>
      </c>
      <c r="E171" s="96" t="s">
        <v>1954</v>
      </c>
      <c r="F171" s="276"/>
      <c r="G171" s="96" t="s">
        <v>1970</v>
      </c>
      <c r="H171" s="96"/>
      <c r="I171" s="96" t="s">
        <v>1156</v>
      </c>
      <c r="J171" s="278">
        <v>0</v>
      </c>
      <c r="K171" s="96"/>
      <c r="L171" s="96"/>
      <c r="M171" s="96"/>
      <c r="N171" s="96"/>
      <c r="O171" s="96"/>
      <c r="P171" s="96"/>
      <c r="Q171" s="96"/>
      <c r="R171" s="96"/>
      <c r="S171" s="96"/>
      <c r="T171" s="96"/>
      <c r="U171" s="96"/>
      <c r="V171" s="96"/>
      <c r="W171" s="96"/>
      <c r="X171" s="96"/>
      <c r="Y171" s="96"/>
      <c r="Z171" s="96"/>
      <c r="AA171" s="96"/>
      <c r="AB171" s="96"/>
      <c r="AC171" s="96"/>
      <c r="AD171" s="96"/>
      <c r="AE171" s="96"/>
      <c r="AF171" s="96"/>
      <c r="AG171" s="96"/>
      <c r="AH171" s="96"/>
      <c r="AI171" s="96"/>
    </row>
    <row r="172" spans="2:35" s="30" customFormat="1" x14ac:dyDescent="0.35">
      <c r="B172" s="96" t="str">
        <f>VLOOKUP(C172,Companies[],5,FALSE)</f>
        <v>Minier</v>
      </c>
      <c r="C172" s="11" t="s">
        <v>1988</v>
      </c>
      <c r="D172" s="11" t="s">
        <v>1965</v>
      </c>
      <c r="E172" s="96" t="s">
        <v>1958</v>
      </c>
      <c r="F172" s="276"/>
      <c r="G172" s="96" t="s">
        <v>1970</v>
      </c>
      <c r="H172" s="96"/>
      <c r="I172" s="96" t="s">
        <v>1156</v>
      </c>
      <c r="J172" s="278">
        <v>0</v>
      </c>
      <c r="K172" s="96"/>
      <c r="L172" s="96"/>
      <c r="M172" s="96"/>
      <c r="N172" s="96"/>
      <c r="O172" s="96"/>
      <c r="P172" s="96"/>
      <c r="Q172" s="96"/>
      <c r="R172" s="96"/>
      <c r="S172" s="96"/>
      <c r="T172" s="96"/>
      <c r="U172" s="96"/>
      <c r="V172" s="96"/>
      <c r="W172" s="96"/>
      <c r="X172" s="96"/>
      <c r="Y172" s="96"/>
      <c r="Z172" s="96"/>
      <c r="AA172" s="96"/>
      <c r="AB172" s="96"/>
      <c r="AC172" s="96"/>
      <c r="AD172" s="96"/>
      <c r="AE172" s="96"/>
      <c r="AF172" s="96"/>
      <c r="AG172" s="96"/>
      <c r="AH172" s="96"/>
      <c r="AI172" s="96"/>
    </row>
    <row r="173" spans="2:35" s="30" customFormat="1" x14ac:dyDescent="0.35">
      <c r="B173" s="96" t="str">
        <f>VLOOKUP(C173,Companies[],5,FALSE)</f>
        <v>Minier</v>
      </c>
      <c r="C173" s="11" t="s">
        <v>1988</v>
      </c>
      <c r="D173" s="11" t="s">
        <v>1964</v>
      </c>
      <c r="E173" s="96" t="s">
        <v>1956</v>
      </c>
      <c r="F173" s="276"/>
      <c r="G173" s="96" t="s">
        <v>1970</v>
      </c>
      <c r="H173" s="96"/>
      <c r="I173" s="96" t="s">
        <v>1156</v>
      </c>
      <c r="J173" s="278">
        <v>0</v>
      </c>
      <c r="K173" s="96"/>
      <c r="L173" s="96"/>
      <c r="M173" s="96"/>
      <c r="N173" s="96"/>
      <c r="O173" s="96"/>
      <c r="P173" s="96"/>
      <c r="Q173" s="96"/>
      <c r="R173" s="96"/>
      <c r="S173" s="96"/>
      <c r="T173" s="96"/>
      <c r="U173" s="96"/>
      <c r="V173" s="96"/>
      <c r="W173" s="96"/>
      <c r="X173" s="96"/>
      <c r="Y173" s="96"/>
      <c r="Z173" s="96"/>
      <c r="AA173" s="96"/>
      <c r="AB173" s="96"/>
      <c r="AC173" s="96"/>
      <c r="AD173" s="96"/>
      <c r="AE173" s="96"/>
      <c r="AF173" s="96"/>
      <c r="AG173" s="96"/>
      <c r="AH173" s="96"/>
      <c r="AI173" s="96"/>
    </row>
    <row r="174" spans="2:35" s="30" customFormat="1" x14ac:dyDescent="0.35">
      <c r="B174" s="96" t="str">
        <f>VLOOKUP(C174,Companies[],5,FALSE)</f>
        <v>Minier</v>
      </c>
      <c r="C174" s="11" t="s">
        <v>1988</v>
      </c>
      <c r="D174" s="11" t="s">
        <v>1966</v>
      </c>
      <c r="E174" s="96" t="s">
        <v>509</v>
      </c>
      <c r="F174" s="276"/>
      <c r="G174" s="96" t="s">
        <v>1970</v>
      </c>
      <c r="H174" s="96"/>
      <c r="I174" s="96" t="s">
        <v>1156</v>
      </c>
      <c r="J174" s="278">
        <v>0</v>
      </c>
      <c r="K174" s="96"/>
      <c r="L174" s="96"/>
      <c r="M174" s="96"/>
      <c r="N174" s="96"/>
      <c r="O174" s="96"/>
      <c r="P174" s="96"/>
      <c r="Q174" s="96"/>
      <c r="R174" s="96"/>
      <c r="S174" s="96"/>
      <c r="T174" s="96"/>
      <c r="U174" s="96"/>
      <c r="V174" s="96"/>
      <c r="W174" s="96"/>
      <c r="X174" s="96"/>
      <c r="Y174" s="96"/>
      <c r="Z174" s="96"/>
      <c r="AA174" s="96"/>
      <c r="AB174" s="96"/>
      <c r="AC174" s="96"/>
      <c r="AD174" s="96"/>
      <c r="AE174" s="96"/>
      <c r="AF174" s="96"/>
      <c r="AG174" s="96"/>
      <c r="AH174" s="96"/>
      <c r="AI174" s="96"/>
    </row>
    <row r="175" spans="2:35" s="30" customFormat="1" x14ac:dyDescent="0.35">
      <c r="B175" s="96" t="str">
        <f>VLOOKUP(C175,Companies[],5,FALSE)</f>
        <v>Minier</v>
      </c>
      <c r="C175" s="11" t="s">
        <v>1989</v>
      </c>
      <c r="D175" s="11" t="s">
        <v>1959</v>
      </c>
      <c r="E175" s="96" t="s">
        <v>1969</v>
      </c>
      <c r="F175" s="276"/>
      <c r="G175" s="96" t="s">
        <v>1970</v>
      </c>
      <c r="H175" s="96"/>
      <c r="I175" s="96" t="s">
        <v>1156</v>
      </c>
      <c r="J175" s="278">
        <v>246195840</v>
      </c>
      <c r="K175" s="96"/>
      <c r="L175" s="96"/>
      <c r="M175" s="96"/>
      <c r="N175" s="96"/>
      <c r="O175" s="96"/>
      <c r="P175" s="96"/>
      <c r="Q175" s="96"/>
      <c r="R175" s="96"/>
      <c r="S175" s="96"/>
      <c r="T175" s="96"/>
      <c r="U175" s="96"/>
      <c r="V175" s="96"/>
      <c r="W175" s="96"/>
      <c r="X175" s="96"/>
      <c r="Y175" s="96"/>
      <c r="Z175" s="96"/>
      <c r="AA175" s="96"/>
      <c r="AB175" s="96"/>
      <c r="AC175" s="96"/>
      <c r="AD175" s="96"/>
      <c r="AE175" s="96"/>
      <c r="AF175" s="96"/>
      <c r="AG175" s="96"/>
      <c r="AH175" s="96"/>
      <c r="AI175" s="96"/>
    </row>
    <row r="176" spans="2:35" s="30" customFormat="1" x14ac:dyDescent="0.35">
      <c r="B176" s="96" t="str">
        <f>VLOOKUP(C176,Companies[],5,FALSE)</f>
        <v>Minier</v>
      </c>
      <c r="C176" s="11" t="s">
        <v>1989</v>
      </c>
      <c r="D176" s="11" t="s">
        <v>1960</v>
      </c>
      <c r="E176" s="96" t="s">
        <v>1971</v>
      </c>
      <c r="F176" s="276"/>
      <c r="G176" s="96" t="s">
        <v>1970</v>
      </c>
      <c r="H176" s="96"/>
      <c r="I176" s="96" t="s">
        <v>1156</v>
      </c>
      <c r="J176" s="278">
        <v>75709505.849999994</v>
      </c>
      <c r="K176" s="96"/>
      <c r="L176" s="96"/>
      <c r="M176" s="96"/>
      <c r="N176" s="96"/>
      <c r="O176" s="96"/>
      <c r="P176" s="96"/>
      <c r="Q176" s="96"/>
      <c r="R176" s="96"/>
      <c r="S176" s="96"/>
      <c r="T176" s="96"/>
      <c r="U176" s="96"/>
      <c r="V176" s="96"/>
      <c r="W176" s="96"/>
      <c r="X176" s="96"/>
      <c r="Y176" s="96"/>
      <c r="Z176" s="96"/>
      <c r="AA176" s="96"/>
      <c r="AB176" s="96"/>
      <c r="AC176" s="96"/>
      <c r="AD176" s="96"/>
      <c r="AE176" s="96"/>
      <c r="AF176" s="96"/>
      <c r="AG176" s="96"/>
      <c r="AH176" s="96"/>
      <c r="AI176" s="96"/>
    </row>
    <row r="177" spans="2:35" s="30" customFormat="1" x14ac:dyDescent="0.35">
      <c r="B177" s="96" t="str">
        <f>VLOOKUP(C177,Companies[],5,FALSE)</f>
        <v>Minier</v>
      </c>
      <c r="C177" s="11" t="s">
        <v>1989</v>
      </c>
      <c r="D177" s="11" t="s">
        <v>1961</v>
      </c>
      <c r="E177" s="96" t="s">
        <v>1972</v>
      </c>
      <c r="F177" s="276"/>
      <c r="G177" s="96" t="s">
        <v>1970</v>
      </c>
      <c r="H177" s="96"/>
      <c r="I177" s="96" t="s">
        <v>1156</v>
      </c>
      <c r="J177" s="278">
        <v>0</v>
      </c>
      <c r="K177" s="96"/>
      <c r="L177" s="96"/>
      <c r="M177" s="96"/>
      <c r="N177" s="96"/>
      <c r="O177" s="96"/>
      <c r="P177" s="96"/>
      <c r="Q177" s="96"/>
      <c r="R177" s="96"/>
      <c r="S177" s="96"/>
      <c r="T177" s="96"/>
      <c r="U177" s="96"/>
      <c r="V177" s="96"/>
      <c r="W177" s="96"/>
      <c r="X177" s="96"/>
      <c r="Y177" s="96"/>
      <c r="Z177" s="96"/>
      <c r="AA177" s="96"/>
      <c r="AB177" s="96"/>
      <c r="AC177" s="96"/>
      <c r="AD177" s="96"/>
      <c r="AE177" s="96"/>
      <c r="AF177" s="96"/>
      <c r="AG177" s="96"/>
      <c r="AH177" s="96"/>
      <c r="AI177" s="96"/>
    </row>
    <row r="178" spans="2:35" s="30" customFormat="1" x14ac:dyDescent="0.35">
      <c r="B178" s="96" t="str">
        <f>VLOOKUP(C178,Companies[],5,FALSE)</f>
        <v>Minier</v>
      </c>
      <c r="C178" s="11" t="s">
        <v>1989</v>
      </c>
      <c r="D178" s="11" t="s">
        <v>1961</v>
      </c>
      <c r="E178" s="96" t="s">
        <v>1973</v>
      </c>
      <c r="F178" s="276"/>
      <c r="G178" s="96" t="s">
        <v>1970</v>
      </c>
      <c r="H178" s="96"/>
      <c r="I178" s="96" t="s">
        <v>1156</v>
      </c>
      <c r="J178" s="278">
        <v>2438582</v>
      </c>
      <c r="K178" s="96"/>
      <c r="L178" s="96"/>
      <c r="M178" s="96"/>
      <c r="N178" s="96"/>
      <c r="O178" s="96"/>
      <c r="P178" s="96"/>
      <c r="Q178" s="96"/>
      <c r="R178" s="96"/>
      <c r="S178" s="96"/>
      <c r="T178" s="96"/>
      <c r="U178" s="96"/>
      <c r="V178" s="96"/>
      <c r="W178" s="96"/>
      <c r="X178" s="96"/>
      <c r="Y178" s="96"/>
      <c r="Z178" s="96"/>
      <c r="AA178" s="96"/>
      <c r="AB178" s="96"/>
      <c r="AC178" s="96"/>
      <c r="AD178" s="96"/>
      <c r="AE178" s="96"/>
      <c r="AF178" s="96"/>
      <c r="AG178" s="96"/>
      <c r="AH178" s="96"/>
      <c r="AI178" s="96"/>
    </row>
    <row r="179" spans="2:35" s="30" customFormat="1" x14ac:dyDescent="0.35">
      <c r="B179" s="96" t="str">
        <f>VLOOKUP(C179,Companies[],5,FALSE)</f>
        <v>Minier</v>
      </c>
      <c r="C179" s="11" t="s">
        <v>1989</v>
      </c>
      <c r="D179" s="11" t="s">
        <v>1961</v>
      </c>
      <c r="E179" s="96" t="s">
        <v>1974</v>
      </c>
      <c r="F179" s="276"/>
      <c r="G179" s="96" t="s">
        <v>1970</v>
      </c>
      <c r="H179" s="96"/>
      <c r="I179" s="96" t="s">
        <v>1156</v>
      </c>
      <c r="J179" s="278">
        <v>0</v>
      </c>
      <c r="K179" s="96"/>
      <c r="L179" s="96"/>
      <c r="M179" s="96"/>
      <c r="N179" s="96"/>
      <c r="O179" s="96"/>
      <c r="P179" s="96"/>
      <c r="Q179" s="96"/>
      <c r="R179" s="96"/>
      <c r="S179" s="96"/>
      <c r="T179" s="96"/>
      <c r="U179" s="96"/>
      <c r="V179" s="96"/>
      <c r="W179" s="96"/>
      <c r="X179" s="96"/>
      <c r="Y179" s="96"/>
      <c r="Z179" s="96"/>
      <c r="AA179" s="96"/>
      <c r="AB179" s="96"/>
      <c r="AC179" s="96"/>
      <c r="AD179" s="96"/>
      <c r="AE179" s="96"/>
      <c r="AF179" s="96"/>
      <c r="AG179" s="96"/>
      <c r="AH179" s="96"/>
      <c r="AI179" s="96"/>
    </row>
    <row r="180" spans="2:35" s="30" customFormat="1" x14ac:dyDescent="0.35">
      <c r="B180" s="96" t="str">
        <f>VLOOKUP(C180,Companies[],5,FALSE)</f>
        <v>Minier</v>
      </c>
      <c r="C180" s="11" t="s">
        <v>1989</v>
      </c>
      <c r="D180" s="11" t="s">
        <v>1961</v>
      </c>
      <c r="E180" s="96" t="s">
        <v>1975</v>
      </c>
      <c r="F180" s="276"/>
      <c r="G180" s="96" t="s">
        <v>1970</v>
      </c>
      <c r="H180" s="96"/>
      <c r="I180" s="96" t="s">
        <v>1156</v>
      </c>
      <c r="J180" s="278">
        <v>0</v>
      </c>
      <c r="K180" s="96"/>
      <c r="L180" s="96"/>
      <c r="M180" s="96"/>
      <c r="N180" s="96"/>
      <c r="O180" s="96"/>
      <c r="P180" s="96"/>
      <c r="Q180" s="96"/>
      <c r="R180" s="96"/>
      <c r="S180" s="96"/>
      <c r="T180" s="96"/>
      <c r="U180" s="96"/>
      <c r="V180" s="96"/>
      <c r="W180" s="96"/>
      <c r="X180" s="96"/>
      <c r="Y180" s="96"/>
      <c r="Z180" s="96"/>
      <c r="AA180" s="96"/>
      <c r="AB180" s="96"/>
      <c r="AC180" s="96"/>
      <c r="AD180" s="96"/>
      <c r="AE180" s="96"/>
      <c r="AF180" s="96"/>
      <c r="AG180" s="96"/>
      <c r="AH180" s="96"/>
      <c r="AI180" s="96"/>
    </row>
    <row r="181" spans="2:35" s="30" customFormat="1" x14ac:dyDescent="0.35">
      <c r="B181" s="96" t="str">
        <f>VLOOKUP(C181,Companies[],5,FALSE)</f>
        <v>Minier</v>
      </c>
      <c r="C181" s="11" t="s">
        <v>1989</v>
      </c>
      <c r="D181" s="11" t="s">
        <v>1961</v>
      </c>
      <c r="E181" s="96" t="s">
        <v>1976</v>
      </c>
      <c r="F181" s="276"/>
      <c r="G181" s="96" t="s">
        <v>1970</v>
      </c>
      <c r="H181" s="96"/>
      <c r="I181" s="96" t="s">
        <v>1156</v>
      </c>
      <c r="J181" s="278">
        <v>2926299</v>
      </c>
      <c r="K181" s="96"/>
      <c r="L181" s="96"/>
      <c r="M181" s="96"/>
      <c r="N181" s="96"/>
      <c r="O181" s="96"/>
      <c r="P181" s="96"/>
      <c r="Q181" s="96"/>
      <c r="R181" s="96"/>
      <c r="S181" s="96"/>
      <c r="T181" s="96"/>
      <c r="U181" s="96"/>
      <c r="V181" s="96"/>
      <c r="W181" s="96"/>
      <c r="X181" s="96"/>
      <c r="Y181" s="96"/>
      <c r="Z181" s="96"/>
      <c r="AA181" s="96"/>
      <c r="AB181" s="96"/>
      <c r="AC181" s="96"/>
      <c r="AD181" s="96"/>
      <c r="AE181" s="96"/>
      <c r="AF181" s="96"/>
      <c r="AG181" s="96"/>
      <c r="AH181" s="96"/>
      <c r="AI181" s="96"/>
    </row>
    <row r="182" spans="2:35" s="30" customFormat="1" x14ac:dyDescent="0.35">
      <c r="B182" s="96" t="str">
        <f>VLOOKUP(C182,Companies[],5,FALSE)</f>
        <v>Minier</v>
      </c>
      <c r="C182" s="11" t="s">
        <v>1989</v>
      </c>
      <c r="D182" s="11" t="s">
        <v>1962</v>
      </c>
      <c r="E182" s="96" t="s">
        <v>1945</v>
      </c>
      <c r="F182" s="276"/>
      <c r="G182" s="96" t="s">
        <v>1970</v>
      </c>
      <c r="H182" s="96"/>
      <c r="I182" s="96" t="s">
        <v>1156</v>
      </c>
      <c r="J182" s="278">
        <v>0</v>
      </c>
      <c r="K182" s="96"/>
      <c r="L182" s="96"/>
      <c r="M182" s="96"/>
      <c r="N182" s="96"/>
      <c r="O182" s="96"/>
      <c r="P182" s="96"/>
      <c r="Q182" s="96"/>
      <c r="R182" s="96"/>
      <c r="S182" s="96"/>
      <c r="T182" s="96"/>
      <c r="U182" s="96"/>
      <c r="V182" s="96"/>
      <c r="W182" s="96"/>
      <c r="X182" s="96"/>
      <c r="Y182" s="96"/>
      <c r="Z182" s="96"/>
      <c r="AA182" s="96"/>
      <c r="AB182" s="96"/>
      <c r="AC182" s="96"/>
      <c r="AD182" s="96"/>
      <c r="AE182" s="96"/>
      <c r="AF182" s="96"/>
      <c r="AG182" s="96"/>
      <c r="AH182" s="96"/>
      <c r="AI182" s="96"/>
    </row>
    <row r="183" spans="2:35" s="30" customFormat="1" x14ac:dyDescent="0.35">
      <c r="B183" s="96" t="str">
        <f>VLOOKUP(C183,Companies[],5,FALSE)</f>
        <v>Minier</v>
      </c>
      <c r="C183" s="11" t="s">
        <v>1989</v>
      </c>
      <c r="D183" s="11" t="s">
        <v>1962</v>
      </c>
      <c r="E183" s="96" t="s">
        <v>1944</v>
      </c>
      <c r="F183" s="276"/>
      <c r="G183" s="96" t="s">
        <v>1970</v>
      </c>
      <c r="H183" s="96"/>
      <c r="I183" s="96" t="s">
        <v>1156</v>
      </c>
      <c r="J183" s="278">
        <v>0</v>
      </c>
      <c r="K183" s="96"/>
      <c r="L183" s="96"/>
      <c r="M183" s="96"/>
      <c r="N183" s="96"/>
      <c r="O183" s="96"/>
      <c r="P183" s="96"/>
      <c r="Q183" s="96"/>
      <c r="R183" s="96"/>
      <c r="S183" s="96"/>
      <c r="T183" s="96"/>
      <c r="U183" s="96"/>
      <c r="V183" s="96"/>
      <c r="W183" s="96"/>
      <c r="X183" s="96"/>
      <c r="Y183" s="96"/>
      <c r="Z183" s="96"/>
      <c r="AA183" s="96"/>
      <c r="AB183" s="96"/>
      <c r="AC183" s="96"/>
      <c r="AD183" s="96"/>
      <c r="AE183" s="96"/>
      <c r="AF183" s="96"/>
      <c r="AG183" s="96"/>
      <c r="AH183" s="96"/>
      <c r="AI183" s="96"/>
    </row>
    <row r="184" spans="2:35" s="30" customFormat="1" x14ac:dyDescent="0.35">
      <c r="B184" s="96" t="str">
        <f>VLOOKUP(C184,Companies[],5,FALSE)</f>
        <v>Minier</v>
      </c>
      <c r="C184" s="11" t="s">
        <v>1989</v>
      </c>
      <c r="D184" s="11" t="s">
        <v>1962</v>
      </c>
      <c r="E184" s="96" t="s">
        <v>1977</v>
      </c>
      <c r="F184" s="276"/>
      <c r="G184" s="96" t="s">
        <v>1970</v>
      </c>
      <c r="H184" s="96"/>
      <c r="I184" s="96" t="s">
        <v>1156</v>
      </c>
      <c r="J184" s="278">
        <v>1341652275.28</v>
      </c>
      <c r="K184" s="96"/>
      <c r="L184" s="96"/>
      <c r="M184" s="96"/>
      <c r="N184" s="96"/>
      <c r="O184" s="96"/>
      <c r="P184" s="96"/>
      <c r="Q184" s="96"/>
      <c r="R184" s="96"/>
      <c r="S184" s="96"/>
      <c r="T184" s="96"/>
      <c r="U184" s="96"/>
      <c r="V184" s="96"/>
      <c r="W184" s="96"/>
      <c r="X184" s="96"/>
      <c r="Y184" s="96"/>
      <c r="Z184" s="96"/>
      <c r="AA184" s="96"/>
      <c r="AB184" s="96"/>
      <c r="AC184" s="96"/>
      <c r="AD184" s="96"/>
      <c r="AE184" s="96"/>
      <c r="AF184" s="96"/>
      <c r="AG184" s="96"/>
      <c r="AH184" s="96"/>
      <c r="AI184" s="96"/>
    </row>
    <row r="185" spans="2:35" s="30" customFormat="1" x14ac:dyDescent="0.35">
      <c r="B185" s="96" t="str">
        <f>VLOOKUP(C185,Companies[],5,FALSE)</f>
        <v>Minier</v>
      </c>
      <c r="C185" s="11" t="s">
        <v>1989</v>
      </c>
      <c r="D185" s="11" t="s">
        <v>1962</v>
      </c>
      <c r="E185" s="96" t="s">
        <v>1948</v>
      </c>
      <c r="F185" s="276"/>
      <c r="G185" s="96" t="s">
        <v>1970</v>
      </c>
      <c r="H185" s="96"/>
      <c r="I185" s="96" t="s">
        <v>1156</v>
      </c>
      <c r="J185" s="278">
        <v>112198508.48999999</v>
      </c>
      <c r="K185" s="96"/>
      <c r="L185" s="96"/>
      <c r="M185" s="96"/>
      <c r="N185" s="96"/>
      <c r="O185" s="96"/>
      <c r="P185" s="96"/>
      <c r="Q185" s="96"/>
      <c r="R185" s="96"/>
      <c r="S185" s="96"/>
      <c r="T185" s="96"/>
      <c r="U185" s="96"/>
      <c r="V185" s="96"/>
      <c r="W185" s="96"/>
      <c r="X185" s="96"/>
      <c r="Y185" s="96"/>
      <c r="Z185" s="96"/>
      <c r="AA185" s="96"/>
      <c r="AB185" s="96"/>
      <c r="AC185" s="96"/>
      <c r="AD185" s="96"/>
      <c r="AE185" s="96"/>
      <c r="AF185" s="96"/>
      <c r="AG185" s="96"/>
      <c r="AH185" s="96"/>
      <c r="AI185" s="96"/>
    </row>
    <row r="186" spans="2:35" s="30" customFormat="1" x14ac:dyDescent="0.35">
      <c r="B186" s="96" t="str">
        <f>VLOOKUP(C186,Companies[],5,FALSE)</f>
        <v>Minier</v>
      </c>
      <c r="C186" s="11" t="s">
        <v>1989</v>
      </c>
      <c r="D186" s="11" t="s">
        <v>1962</v>
      </c>
      <c r="E186" s="96" t="s">
        <v>1949</v>
      </c>
      <c r="F186" s="276"/>
      <c r="G186" s="96" t="s">
        <v>1970</v>
      </c>
      <c r="H186" s="96"/>
      <c r="I186" s="96" t="s">
        <v>1156</v>
      </c>
      <c r="J186" s="278">
        <v>0</v>
      </c>
      <c r="K186" s="96"/>
      <c r="L186" s="96"/>
      <c r="M186" s="96"/>
      <c r="N186" s="96"/>
      <c r="O186" s="96"/>
      <c r="P186" s="96"/>
      <c r="Q186" s="96"/>
      <c r="R186" s="96"/>
      <c r="S186" s="96"/>
      <c r="T186" s="96"/>
      <c r="U186" s="96"/>
      <c r="V186" s="96"/>
      <c r="W186" s="96"/>
      <c r="X186" s="96"/>
      <c r="Y186" s="96"/>
      <c r="Z186" s="96"/>
      <c r="AA186" s="96"/>
      <c r="AB186" s="96"/>
      <c r="AC186" s="96"/>
      <c r="AD186" s="96"/>
      <c r="AE186" s="96"/>
      <c r="AF186" s="96"/>
      <c r="AG186" s="96"/>
      <c r="AH186" s="96"/>
      <c r="AI186" s="96"/>
    </row>
    <row r="187" spans="2:35" s="30" customFormat="1" x14ac:dyDescent="0.35">
      <c r="B187" s="96" t="str">
        <f>VLOOKUP(C187,Companies[],5,FALSE)</f>
        <v>Minier</v>
      </c>
      <c r="C187" s="11" t="s">
        <v>1989</v>
      </c>
      <c r="D187" s="11" t="s">
        <v>1962</v>
      </c>
      <c r="E187" s="96" t="s">
        <v>1978</v>
      </c>
      <c r="F187" s="276"/>
      <c r="G187" s="96" t="s">
        <v>1970</v>
      </c>
      <c r="H187" s="96"/>
      <c r="I187" s="96" t="s">
        <v>1156</v>
      </c>
      <c r="J187" s="278">
        <v>0</v>
      </c>
      <c r="K187" s="96"/>
      <c r="L187" s="96"/>
      <c r="M187" s="96"/>
      <c r="N187" s="96"/>
      <c r="O187" s="96"/>
      <c r="P187" s="96"/>
      <c r="Q187" s="96"/>
      <c r="R187" s="96"/>
      <c r="S187" s="96"/>
      <c r="T187" s="96"/>
      <c r="U187" s="96"/>
      <c r="V187" s="96"/>
      <c r="W187" s="96"/>
      <c r="X187" s="96"/>
      <c r="Y187" s="96"/>
      <c r="Z187" s="96"/>
      <c r="AA187" s="96"/>
      <c r="AB187" s="96"/>
      <c r="AC187" s="96"/>
      <c r="AD187" s="96"/>
      <c r="AE187" s="96"/>
      <c r="AF187" s="96"/>
      <c r="AG187" s="96"/>
      <c r="AH187" s="96"/>
      <c r="AI187" s="96"/>
    </row>
    <row r="188" spans="2:35" s="30" customFormat="1" x14ac:dyDescent="0.35">
      <c r="B188" s="96" t="str">
        <f>VLOOKUP(C188,Companies[],5,FALSE)</f>
        <v>Minier</v>
      </c>
      <c r="C188" s="11" t="s">
        <v>1989</v>
      </c>
      <c r="D188" s="11" t="s">
        <v>1962</v>
      </c>
      <c r="E188" s="96" t="s">
        <v>1951</v>
      </c>
      <c r="F188" s="276"/>
      <c r="G188" s="96" t="s">
        <v>1970</v>
      </c>
      <c r="H188" s="96"/>
      <c r="I188" s="96" t="s">
        <v>1156</v>
      </c>
      <c r="J188" s="278">
        <v>102928491.7</v>
      </c>
      <c r="K188" s="96"/>
      <c r="L188" s="96"/>
      <c r="M188" s="96"/>
      <c r="N188" s="96"/>
      <c r="O188" s="96"/>
      <c r="P188" s="96"/>
      <c r="Q188" s="96"/>
      <c r="R188" s="96"/>
      <c r="S188" s="96"/>
      <c r="T188" s="96"/>
      <c r="U188" s="96"/>
      <c r="V188" s="96"/>
      <c r="W188" s="96"/>
      <c r="X188" s="96"/>
      <c r="Y188" s="96"/>
      <c r="Z188" s="96"/>
      <c r="AA188" s="96"/>
      <c r="AB188" s="96"/>
      <c r="AC188" s="96"/>
      <c r="AD188" s="96"/>
      <c r="AE188" s="96"/>
      <c r="AF188" s="96"/>
      <c r="AG188" s="96"/>
      <c r="AH188" s="96"/>
      <c r="AI188" s="96"/>
    </row>
    <row r="189" spans="2:35" s="30" customFormat="1" x14ac:dyDescent="0.35">
      <c r="B189" s="96" t="str">
        <f>VLOOKUP(C189,Companies[],5,FALSE)</f>
        <v>Minier</v>
      </c>
      <c r="C189" s="11" t="s">
        <v>1989</v>
      </c>
      <c r="D189" s="11" t="s">
        <v>1963</v>
      </c>
      <c r="E189" s="96" t="s">
        <v>1979</v>
      </c>
      <c r="F189" s="276"/>
      <c r="G189" s="96" t="s">
        <v>1970</v>
      </c>
      <c r="H189" s="96"/>
      <c r="I189" s="96" t="s">
        <v>1156</v>
      </c>
      <c r="J189" s="278">
        <v>0</v>
      </c>
      <c r="K189" s="96"/>
      <c r="L189" s="96"/>
      <c r="M189" s="96"/>
      <c r="N189" s="96"/>
      <c r="O189" s="96"/>
      <c r="P189" s="96"/>
      <c r="Q189" s="96"/>
      <c r="R189" s="96"/>
      <c r="S189" s="96"/>
      <c r="T189" s="96"/>
      <c r="U189" s="96"/>
      <c r="V189" s="96"/>
      <c r="W189" s="96"/>
      <c r="X189" s="96"/>
      <c r="Y189" s="96"/>
      <c r="Z189" s="96"/>
      <c r="AA189" s="96"/>
      <c r="AB189" s="96"/>
      <c r="AC189" s="96"/>
      <c r="AD189" s="96"/>
      <c r="AE189" s="96"/>
      <c r="AF189" s="96"/>
      <c r="AG189" s="96"/>
      <c r="AH189" s="96"/>
      <c r="AI189" s="96"/>
    </row>
    <row r="190" spans="2:35" s="30" customFormat="1" x14ac:dyDescent="0.35">
      <c r="B190" s="96" t="str">
        <f>VLOOKUP(C190,Companies[],5,FALSE)</f>
        <v>Minier</v>
      </c>
      <c r="C190" s="11" t="s">
        <v>1989</v>
      </c>
      <c r="D190" s="11" t="s">
        <v>1963</v>
      </c>
      <c r="E190" s="96" t="s">
        <v>1980</v>
      </c>
      <c r="F190" s="276"/>
      <c r="G190" s="96" t="s">
        <v>1970</v>
      </c>
      <c r="H190" s="96"/>
      <c r="I190" s="96" t="s">
        <v>1156</v>
      </c>
      <c r="J190" s="278">
        <v>0</v>
      </c>
      <c r="K190" s="96"/>
      <c r="L190" s="96"/>
      <c r="M190" s="96"/>
      <c r="N190" s="96"/>
      <c r="O190" s="96"/>
      <c r="P190" s="96"/>
      <c r="Q190" s="96"/>
      <c r="R190" s="96"/>
      <c r="S190" s="96"/>
      <c r="T190" s="96"/>
      <c r="U190" s="96"/>
      <c r="V190" s="96"/>
      <c r="W190" s="96"/>
      <c r="X190" s="96"/>
      <c r="Y190" s="96"/>
      <c r="Z190" s="96"/>
      <c r="AA190" s="96"/>
      <c r="AB190" s="96"/>
      <c r="AC190" s="96"/>
      <c r="AD190" s="96"/>
      <c r="AE190" s="96"/>
      <c r="AF190" s="96"/>
      <c r="AG190" s="96"/>
      <c r="AH190" s="96"/>
      <c r="AI190" s="96"/>
    </row>
    <row r="191" spans="2:35" s="30" customFormat="1" x14ac:dyDescent="0.35">
      <c r="B191" s="96" t="str">
        <f>VLOOKUP(C191,Companies[],5,FALSE)</f>
        <v>Minier</v>
      </c>
      <c r="C191" s="11" t="s">
        <v>1989</v>
      </c>
      <c r="D191" s="11" t="s">
        <v>1963</v>
      </c>
      <c r="E191" s="96" t="s">
        <v>1954</v>
      </c>
      <c r="F191" s="276"/>
      <c r="G191" s="96" t="s">
        <v>1970</v>
      </c>
      <c r="H191" s="96"/>
      <c r="I191" s="96" t="s">
        <v>1156</v>
      </c>
      <c r="J191" s="278">
        <v>0</v>
      </c>
      <c r="K191" s="96"/>
      <c r="L191" s="96"/>
      <c r="M191" s="96"/>
      <c r="N191" s="96"/>
      <c r="O191" s="96"/>
      <c r="P191" s="96"/>
      <c r="Q191" s="96"/>
      <c r="R191" s="96"/>
      <c r="S191" s="96"/>
      <c r="T191" s="96"/>
      <c r="U191" s="96"/>
      <c r="V191" s="96"/>
      <c r="W191" s="96"/>
      <c r="X191" s="96"/>
      <c r="Y191" s="96"/>
      <c r="Z191" s="96"/>
      <c r="AA191" s="96"/>
      <c r="AB191" s="96"/>
      <c r="AC191" s="96"/>
      <c r="AD191" s="96"/>
      <c r="AE191" s="96"/>
      <c r="AF191" s="96"/>
      <c r="AG191" s="96"/>
      <c r="AH191" s="96"/>
      <c r="AI191" s="96"/>
    </row>
    <row r="192" spans="2:35" s="30" customFormat="1" x14ac:dyDescent="0.35">
      <c r="B192" s="96" t="str">
        <f>VLOOKUP(C192,Companies[],5,FALSE)</f>
        <v>Minier</v>
      </c>
      <c r="C192" s="11" t="s">
        <v>1989</v>
      </c>
      <c r="D192" s="11" t="s">
        <v>1965</v>
      </c>
      <c r="E192" s="96" t="s">
        <v>1958</v>
      </c>
      <c r="F192" s="276"/>
      <c r="G192" s="96" t="s">
        <v>1970</v>
      </c>
      <c r="H192" s="96"/>
      <c r="I192" s="96" t="s">
        <v>1156</v>
      </c>
      <c r="J192" s="278">
        <v>0</v>
      </c>
      <c r="K192" s="96"/>
      <c r="L192" s="96"/>
      <c r="M192" s="96"/>
      <c r="N192" s="96"/>
      <c r="O192" s="96"/>
      <c r="P192" s="96"/>
      <c r="Q192" s="96"/>
      <c r="R192" s="96"/>
      <c r="S192" s="96"/>
      <c r="T192" s="96"/>
      <c r="U192" s="96"/>
      <c r="V192" s="96"/>
      <c r="W192" s="96"/>
      <c r="X192" s="96"/>
      <c r="Y192" s="96"/>
      <c r="Z192" s="96"/>
      <c r="AA192" s="96"/>
      <c r="AB192" s="96"/>
      <c r="AC192" s="96"/>
      <c r="AD192" s="96"/>
      <c r="AE192" s="96"/>
      <c r="AF192" s="96"/>
      <c r="AG192" s="96"/>
      <c r="AH192" s="96"/>
      <c r="AI192" s="96"/>
    </row>
    <row r="193" spans="2:35" s="30" customFormat="1" x14ac:dyDescent="0.35">
      <c r="B193" s="96" t="str">
        <f>VLOOKUP(C193,Companies[],5,FALSE)</f>
        <v>Minier</v>
      </c>
      <c r="C193" s="11" t="s">
        <v>1989</v>
      </c>
      <c r="D193" s="11" t="s">
        <v>1964</v>
      </c>
      <c r="E193" s="96" t="s">
        <v>1956</v>
      </c>
      <c r="F193" s="276"/>
      <c r="G193" s="96" t="s">
        <v>1970</v>
      </c>
      <c r="H193" s="96"/>
      <c r="I193" s="96" t="s">
        <v>1156</v>
      </c>
      <c r="J193" s="278">
        <v>0</v>
      </c>
      <c r="K193" s="96"/>
      <c r="L193" s="96"/>
      <c r="M193" s="96"/>
      <c r="N193" s="96"/>
      <c r="O193" s="96"/>
      <c r="P193" s="96"/>
      <c r="Q193" s="96"/>
      <c r="R193" s="96"/>
      <c r="S193" s="96"/>
      <c r="T193" s="96"/>
      <c r="U193" s="96"/>
      <c r="V193" s="96"/>
      <c r="W193" s="96"/>
      <c r="X193" s="96"/>
      <c r="Y193" s="96"/>
      <c r="Z193" s="96"/>
      <c r="AA193" s="96"/>
      <c r="AB193" s="96"/>
      <c r="AC193" s="96"/>
      <c r="AD193" s="96"/>
      <c r="AE193" s="96"/>
      <c r="AF193" s="96"/>
      <c r="AG193" s="96"/>
      <c r="AH193" s="96"/>
      <c r="AI193" s="96"/>
    </row>
    <row r="194" spans="2:35" s="30" customFormat="1" x14ac:dyDescent="0.35">
      <c r="B194" s="96" t="str">
        <f>VLOOKUP(C194,Companies[],5,FALSE)</f>
        <v>Minier</v>
      </c>
      <c r="C194" s="11" t="s">
        <v>1989</v>
      </c>
      <c r="D194" s="11" t="s">
        <v>1966</v>
      </c>
      <c r="E194" s="96" t="s">
        <v>509</v>
      </c>
      <c r="F194" s="276"/>
      <c r="G194" s="96" t="s">
        <v>1970</v>
      </c>
      <c r="H194" s="96"/>
      <c r="I194" s="96" t="s">
        <v>1156</v>
      </c>
      <c r="J194" s="278">
        <v>0</v>
      </c>
      <c r="K194" s="96"/>
      <c r="L194" s="96"/>
      <c r="M194" s="96"/>
      <c r="N194" s="96"/>
      <c r="O194" s="96"/>
      <c r="P194" s="96"/>
      <c r="Q194" s="96"/>
      <c r="R194" s="96"/>
      <c r="S194" s="96"/>
      <c r="T194" s="96"/>
      <c r="U194" s="96"/>
      <c r="V194" s="96"/>
      <c r="W194" s="96"/>
      <c r="X194" s="96"/>
      <c r="Y194" s="96"/>
      <c r="Z194" s="96"/>
      <c r="AA194" s="96"/>
      <c r="AB194" s="96"/>
      <c r="AC194" s="96"/>
      <c r="AD194" s="96"/>
      <c r="AE194" s="96"/>
      <c r="AF194" s="96"/>
      <c r="AG194" s="96"/>
      <c r="AH194" s="96"/>
      <c r="AI194" s="96"/>
    </row>
    <row r="195" spans="2:35" s="30" customFormat="1" x14ac:dyDescent="0.35">
      <c r="B195" s="96" t="str">
        <f>VLOOKUP(C195,Companies[],5,FALSE)</f>
        <v>Minier</v>
      </c>
      <c r="C195" s="11" t="s">
        <v>1990</v>
      </c>
      <c r="D195" s="11" t="s">
        <v>1959</v>
      </c>
      <c r="E195" s="96" t="s">
        <v>1969</v>
      </c>
      <c r="F195" s="276"/>
      <c r="G195" s="96" t="s">
        <v>1970</v>
      </c>
      <c r="H195" s="96"/>
      <c r="I195" s="96" t="s">
        <v>1156</v>
      </c>
      <c r="J195" s="278">
        <v>1123167168</v>
      </c>
      <c r="K195" s="96"/>
      <c r="L195" s="96"/>
      <c r="M195" s="96"/>
      <c r="N195" s="96"/>
      <c r="O195" s="96"/>
      <c r="P195" s="96"/>
      <c r="Q195" s="96"/>
      <c r="R195" s="96"/>
      <c r="S195" s="96"/>
      <c r="T195" s="96"/>
      <c r="U195" s="96"/>
      <c r="V195" s="96"/>
      <c r="W195" s="96"/>
      <c r="X195" s="96"/>
      <c r="Y195" s="96"/>
      <c r="Z195" s="96"/>
      <c r="AA195" s="96"/>
      <c r="AB195" s="96"/>
      <c r="AC195" s="96"/>
      <c r="AD195" s="96"/>
      <c r="AE195" s="96"/>
      <c r="AF195" s="96"/>
      <c r="AG195" s="96"/>
      <c r="AH195" s="96"/>
      <c r="AI195" s="96"/>
    </row>
    <row r="196" spans="2:35" s="30" customFormat="1" x14ac:dyDescent="0.35">
      <c r="B196" s="96" t="str">
        <f>VLOOKUP(C196,Companies[],5,FALSE)</f>
        <v>Minier</v>
      </c>
      <c r="C196" s="11" t="s">
        <v>1990</v>
      </c>
      <c r="D196" s="11" t="s">
        <v>1960</v>
      </c>
      <c r="E196" s="96" t="s">
        <v>1971</v>
      </c>
      <c r="F196" s="276"/>
      <c r="G196" s="96" t="s">
        <v>1970</v>
      </c>
      <c r="H196" s="96"/>
      <c r="I196" s="96" t="s">
        <v>1156</v>
      </c>
      <c r="J196" s="278">
        <v>315000</v>
      </c>
      <c r="K196" s="96"/>
      <c r="L196" s="96"/>
      <c r="M196" s="96"/>
      <c r="N196" s="96"/>
      <c r="O196" s="96"/>
      <c r="P196" s="96"/>
      <c r="Q196" s="96"/>
      <c r="R196" s="96"/>
      <c r="S196" s="96"/>
      <c r="T196" s="96"/>
      <c r="U196" s="96"/>
      <c r="V196" s="96"/>
      <c r="W196" s="96"/>
      <c r="X196" s="96"/>
      <c r="Y196" s="96"/>
      <c r="Z196" s="96"/>
      <c r="AA196" s="96"/>
      <c r="AB196" s="96"/>
      <c r="AC196" s="96"/>
      <c r="AD196" s="96"/>
      <c r="AE196" s="96"/>
      <c r="AF196" s="96"/>
      <c r="AG196" s="96"/>
      <c r="AH196" s="96"/>
      <c r="AI196" s="96"/>
    </row>
    <row r="197" spans="2:35" s="30" customFormat="1" x14ac:dyDescent="0.35">
      <c r="B197" s="96" t="str">
        <f>VLOOKUP(C197,Companies[],5,FALSE)</f>
        <v>Minier</v>
      </c>
      <c r="C197" s="11" t="s">
        <v>1990</v>
      </c>
      <c r="D197" s="11" t="s">
        <v>1961</v>
      </c>
      <c r="E197" s="96" t="s">
        <v>1972</v>
      </c>
      <c r="F197" s="276"/>
      <c r="G197" s="96" t="s">
        <v>1970</v>
      </c>
      <c r="H197" s="96"/>
      <c r="I197" s="96" t="s">
        <v>1156</v>
      </c>
      <c r="J197" s="278">
        <v>0</v>
      </c>
      <c r="K197" s="96"/>
      <c r="L197" s="96"/>
      <c r="M197" s="96"/>
      <c r="N197" s="96"/>
      <c r="O197" s="96"/>
      <c r="P197" s="96"/>
      <c r="Q197" s="96"/>
      <c r="R197" s="96"/>
      <c r="S197" s="96"/>
      <c r="T197" s="96"/>
      <c r="U197" s="96"/>
      <c r="V197" s="96"/>
      <c r="W197" s="96"/>
      <c r="X197" s="96"/>
      <c r="Y197" s="96"/>
      <c r="Z197" s="96"/>
      <c r="AA197" s="96"/>
      <c r="AB197" s="96"/>
      <c r="AC197" s="96"/>
      <c r="AD197" s="96"/>
      <c r="AE197" s="96"/>
      <c r="AF197" s="96"/>
      <c r="AG197" s="96"/>
      <c r="AH197" s="96"/>
      <c r="AI197" s="96"/>
    </row>
    <row r="198" spans="2:35" s="30" customFormat="1" x14ac:dyDescent="0.35">
      <c r="B198" s="96" t="str">
        <f>VLOOKUP(C198,Companies[],5,FALSE)</f>
        <v>Minier</v>
      </c>
      <c r="C198" s="11" t="s">
        <v>1990</v>
      </c>
      <c r="D198" s="11" t="s">
        <v>1961</v>
      </c>
      <c r="E198" s="96" t="s">
        <v>1973</v>
      </c>
      <c r="F198" s="276"/>
      <c r="G198" s="96" t="s">
        <v>1970</v>
      </c>
      <c r="H198" s="96"/>
      <c r="I198" s="96" t="s">
        <v>1156</v>
      </c>
      <c r="J198" s="278">
        <v>0</v>
      </c>
      <c r="K198" s="96"/>
      <c r="L198" s="96"/>
      <c r="M198" s="96"/>
      <c r="N198" s="96"/>
      <c r="O198" s="96"/>
      <c r="P198" s="96"/>
      <c r="Q198" s="96"/>
      <c r="R198" s="96"/>
      <c r="S198" s="96"/>
      <c r="T198" s="96"/>
      <c r="U198" s="96"/>
      <c r="V198" s="96"/>
      <c r="W198" s="96"/>
      <c r="X198" s="96"/>
      <c r="Y198" s="96"/>
      <c r="Z198" s="96"/>
      <c r="AA198" s="96"/>
      <c r="AB198" s="96"/>
      <c r="AC198" s="96"/>
      <c r="AD198" s="96"/>
      <c r="AE198" s="96"/>
      <c r="AF198" s="96"/>
      <c r="AG198" s="96"/>
      <c r="AH198" s="96"/>
      <c r="AI198" s="96"/>
    </row>
    <row r="199" spans="2:35" s="30" customFormat="1" x14ac:dyDescent="0.35">
      <c r="B199" s="96" t="str">
        <f>VLOOKUP(C199,Companies[],5,FALSE)</f>
        <v>Minier</v>
      </c>
      <c r="C199" s="11" t="s">
        <v>1990</v>
      </c>
      <c r="D199" s="11" t="s">
        <v>1961</v>
      </c>
      <c r="E199" s="96" t="s">
        <v>1974</v>
      </c>
      <c r="F199" s="276"/>
      <c r="G199" s="96" t="s">
        <v>1970</v>
      </c>
      <c r="H199" s="96"/>
      <c r="I199" s="96" t="s">
        <v>1156</v>
      </c>
      <c r="J199" s="278">
        <v>229085118</v>
      </c>
      <c r="K199" s="96"/>
      <c r="L199" s="96"/>
      <c r="M199" s="96"/>
      <c r="N199" s="96"/>
      <c r="O199" s="96"/>
      <c r="P199" s="96"/>
      <c r="Q199" s="96"/>
      <c r="R199" s="96"/>
      <c r="S199" s="96"/>
      <c r="T199" s="96"/>
      <c r="U199" s="96"/>
      <c r="V199" s="96"/>
      <c r="W199" s="96"/>
      <c r="X199" s="96"/>
      <c r="Y199" s="96"/>
      <c r="Z199" s="96"/>
      <c r="AA199" s="96"/>
      <c r="AB199" s="96"/>
      <c r="AC199" s="96"/>
      <c r="AD199" s="96"/>
      <c r="AE199" s="96"/>
      <c r="AF199" s="96"/>
      <c r="AG199" s="96"/>
      <c r="AH199" s="96"/>
      <c r="AI199" s="96"/>
    </row>
    <row r="200" spans="2:35" s="30" customFormat="1" x14ac:dyDescent="0.35">
      <c r="B200" s="96" t="str">
        <f>VLOOKUP(C200,Companies[],5,FALSE)</f>
        <v>Minier</v>
      </c>
      <c r="C200" s="11" t="s">
        <v>1990</v>
      </c>
      <c r="D200" s="11" t="s">
        <v>1961</v>
      </c>
      <c r="E200" s="96" t="s">
        <v>1975</v>
      </c>
      <c r="F200" s="276"/>
      <c r="G200" s="96" t="s">
        <v>1970</v>
      </c>
      <c r="H200" s="96"/>
      <c r="I200" s="96" t="s">
        <v>1156</v>
      </c>
      <c r="J200" s="278">
        <v>0</v>
      </c>
      <c r="K200" s="96"/>
      <c r="L200" s="96"/>
      <c r="M200" s="96"/>
      <c r="N200" s="96"/>
      <c r="O200" s="96"/>
      <c r="P200" s="96"/>
      <c r="Q200" s="96"/>
      <c r="R200" s="96"/>
      <c r="S200" s="96"/>
      <c r="T200" s="96"/>
      <c r="U200" s="96"/>
      <c r="V200" s="96"/>
      <c r="W200" s="96"/>
      <c r="X200" s="96"/>
      <c r="Y200" s="96"/>
      <c r="Z200" s="96"/>
      <c r="AA200" s="96"/>
      <c r="AB200" s="96"/>
      <c r="AC200" s="96"/>
      <c r="AD200" s="96"/>
      <c r="AE200" s="96"/>
      <c r="AF200" s="96"/>
      <c r="AG200" s="96"/>
      <c r="AH200" s="96"/>
      <c r="AI200" s="96"/>
    </row>
    <row r="201" spans="2:35" s="30" customFormat="1" x14ac:dyDescent="0.35">
      <c r="B201" s="96" t="str">
        <f>VLOOKUP(C201,Companies[],5,FALSE)</f>
        <v>Minier</v>
      </c>
      <c r="C201" s="11" t="s">
        <v>1990</v>
      </c>
      <c r="D201" s="11" t="s">
        <v>1961</v>
      </c>
      <c r="E201" s="96" t="s">
        <v>1976</v>
      </c>
      <c r="F201" s="276"/>
      <c r="G201" s="96" t="s">
        <v>1970</v>
      </c>
      <c r="H201" s="96"/>
      <c r="I201" s="96" t="s">
        <v>1156</v>
      </c>
      <c r="J201" s="278">
        <v>204346973</v>
      </c>
      <c r="K201" s="96"/>
      <c r="L201" s="96"/>
      <c r="M201" s="96"/>
      <c r="N201" s="96"/>
      <c r="O201" s="96"/>
      <c r="P201" s="96"/>
      <c r="Q201" s="96"/>
      <c r="R201" s="96"/>
      <c r="S201" s="96"/>
      <c r="T201" s="96"/>
      <c r="U201" s="96"/>
      <c r="V201" s="96"/>
      <c r="W201" s="96"/>
      <c r="X201" s="96"/>
      <c r="Y201" s="96"/>
      <c r="Z201" s="96"/>
      <c r="AA201" s="96"/>
      <c r="AB201" s="96"/>
      <c r="AC201" s="96"/>
      <c r="AD201" s="96"/>
      <c r="AE201" s="96"/>
      <c r="AF201" s="96"/>
      <c r="AG201" s="96"/>
      <c r="AH201" s="96"/>
      <c r="AI201" s="96"/>
    </row>
    <row r="202" spans="2:35" s="30" customFormat="1" x14ac:dyDescent="0.35">
      <c r="B202" s="96" t="str">
        <f>VLOOKUP(C202,Companies[],5,FALSE)</f>
        <v>Minier</v>
      </c>
      <c r="C202" s="11" t="s">
        <v>1990</v>
      </c>
      <c r="D202" s="11" t="s">
        <v>1962</v>
      </c>
      <c r="E202" s="96" t="s">
        <v>1945</v>
      </c>
      <c r="F202" s="276"/>
      <c r="G202" s="96" t="s">
        <v>1970</v>
      </c>
      <c r="H202" s="96"/>
      <c r="I202" s="96" t="s">
        <v>1156</v>
      </c>
      <c r="J202" s="278">
        <v>0</v>
      </c>
      <c r="K202" s="96"/>
      <c r="L202" s="96"/>
      <c r="M202" s="96"/>
      <c r="N202" s="96"/>
      <c r="O202" s="96"/>
      <c r="P202" s="96"/>
      <c r="Q202" s="96"/>
      <c r="R202" s="96"/>
      <c r="S202" s="96"/>
      <c r="T202" s="96"/>
      <c r="U202" s="96"/>
      <c r="V202" s="96"/>
      <c r="W202" s="96"/>
      <c r="X202" s="96"/>
      <c r="Y202" s="96"/>
      <c r="Z202" s="96"/>
      <c r="AA202" s="96"/>
      <c r="AB202" s="96"/>
      <c r="AC202" s="96"/>
      <c r="AD202" s="96"/>
      <c r="AE202" s="96"/>
      <c r="AF202" s="96"/>
      <c r="AG202" s="96"/>
      <c r="AH202" s="96"/>
      <c r="AI202" s="96"/>
    </row>
    <row r="203" spans="2:35" s="30" customFormat="1" x14ac:dyDescent="0.35">
      <c r="B203" s="96" t="str">
        <f>VLOOKUP(C203,Companies[],5,FALSE)</f>
        <v>Minier</v>
      </c>
      <c r="C203" s="11" t="s">
        <v>1990</v>
      </c>
      <c r="D203" s="11" t="s">
        <v>1962</v>
      </c>
      <c r="E203" s="96" t="s">
        <v>1944</v>
      </c>
      <c r="F203" s="276"/>
      <c r="G203" s="96" t="s">
        <v>1970</v>
      </c>
      <c r="H203" s="96"/>
      <c r="I203" s="96" t="s">
        <v>1156</v>
      </c>
      <c r="J203" s="278">
        <v>0</v>
      </c>
      <c r="K203" s="96"/>
      <c r="L203" s="96"/>
      <c r="M203" s="96"/>
      <c r="N203" s="96"/>
      <c r="O203" s="96"/>
      <c r="P203" s="96"/>
      <c r="Q203" s="96"/>
      <c r="R203" s="96"/>
      <c r="S203" s="96"/>
      <c r="T203" s="96"/>
      <c r="U203" s="96"/>
      <c r="V203" s="96"/>
      <c r="W203" s="96"/>
      <c r="X203" s="96"/>
      <c r="Y203" s="96"/>
      <c r="Z203" s="96"/>
      <c r="AA203" s="96"/>
      <c r="AB203" s="96"/>
      <c r="AC203" s="96"/>
      <c r="AD203" s="96"/>
      <c r="AE203" s="96"/>
      <c r="AF203" s="96"/>
      <c r="AG203" s="96"/>
      <c r="AH203" s="96"/>
      <c r="AI203" s="96"/>
    </row>
    <row r="204" spans="2:35" s="30" customFormat="1" x14ac:dyDescent="0.35">
      <c r="B204" s="96" t="str">
        <f>VLOOKUP(C204,Companies[],5,FALSE)</f>
        <v>Minier</v>
      </c>
      <c r="C204" s="11" t="s">
        <v>1990</v>
      </c>
      <c r="D204" s="11" t="s">
        <v>1962</v>
      </c>
      <c r="E204" s="96" t="s">
        <v>1977</v>
      </c>
      <c r="F204" s="276"/>
      <c r="G204" s="96" t="s">
        <v>1970</v>
      </c>
      <c r="H204" s="96"/>
      <c r="I204" s="96" t="s">
        <v>1156</v>
      </c>
      <c r="J204" s="278">
        <v>144000</v>
      </c>
      <c r="K204" s="96"/>
      <c r="L204" s="96"/>
      <c r="M204" s="96"/>
      <c r="N204" s="96"/>
      <c r="O204" s="96"/>
      <c r="P204" s="96"/>
      <c r="Q204" s="96"/>
      <c r="R204" s="96"/>
      <c r="S204" s="96"/>
      <c r="T204" s="96"/>
      <c r="U204" s="96"/>
      <c r="V204" s="96"/>
      <c r="W204" s="96"/>
      <c r="X204" s="96"/>
      <c r="Y204" s="96"/>
      <c r="Z204" s="96"/>
      <c r="AA204" s="96"/>
      <c r="AB204" s="96"/>
      <c r="AC204" s="96"/>
      <c r="AD204" s="96"/>
      <c r="AE204" s="96"/>
      <c r="AF204" s="96"/>
      <c r="AG204" s="96"/>
      <c r="AH204" s="96"/>
      <c r="AI204" s="96"/>
    </row>
    <row r="205" spans="2:35" s="30" customFormat="1" x14ac:dyDescent="0.35">
      <c r="B205" s="96" t="str">
        <f>VLOOKUP(C205,Companies[],5,FALSE)</f>
        <v>Minier</v>
      </c>
      <c r="C205" s="11" t="s">
        <v>1990</v>
      </c>
      <c r="D205" s="11" t="s">
        <v>1962</v>
      </c>
      <c r="E205" s="96" t="s">
        <v>1948</v>
      </c>
      <c r="F205" s="276"/>
      <c r="G205" s="96" t="s">
        <v>1970</v>
      </c>
      <c r="H205" s="96"/>
      <c r="I205" s="96" t="s">
        <v>1156</v>
      </c>
      <c r="J205" s="278">
        <v>0</v>
      </c>
      <c r="K205" s="96"/>
      <c r="L205" s="96"/>
      <c r="M205" s="96"/>
      <c r="N205" s="96"/>
      <c r="O205" s="96"/>
      <c r="P205" s="96"/>
      <c r="Q205" s="96"/>
      <c r="R205" s="96"/>
      <c r="S205" s="96"/>
      <c r="T205" s="96"/>
      <c r="U205" s="96"/>
      <c r="V205" s="96"/>
      <c r="W205" s="96"/>
      <c r="X205" s="96"/>
      <c r="Y205" s="96"/>
      <c r="Z205" s="96"/>
      <c r="AA205" s="96"/>
      <c r="AB205" s="96"/>
      <c r="AC205" s="96"/>
      <c r="AD205" s="96"/>
      <c r="AE205" s="96"/>
      <c r="AF205" s="96"/>
      <c r="AG205" s="96"/>
      <c r="AH205" s="96"/>
      <c r="AI205" s="96"/>
    </row>
    <row r="206" spans="2:35" s="30" customFormat="1" x14ac:dyDescent="0.35">
      <c r="B206" s="96" t="str">
        <f>VLOOKUP(C206,Companies[],5,FALSE)</f>
        <v>Minier</v>
      </c>
      <c r="C206" s="11" t="s">
        <v>1990</v>
      </c>
      <c r="D206" s="11" t="s">
        <v>1962</v>
      </c>
      <c r="E206" s="96" t="s">
        <v>1949</v>
      </c>
      <c r="F206" s="276"/>
      <c r="G206" s="96" t="s">
        <v>1970</v>
      </c>
      <c r="H206" s="96"/>
      <c r="I206" s="96" t="s">
        <v>1156</v>
      </c>
      <c r="J206" s="278">
        <v>0</v>
      </c>
      <c r="K206" s="96"/>
      <c r="L206" s="96"/>
      <c r="M206" s="96"/>
      <c r="N206" s="96"/>
      <c r="O206" s="96"/>
      <c r="P206" s="96"/>
      <c r="Q206" s="96"/>
      <c r="R206" s="96"/>
      <c r="S206" s="96"/>
      <c r="T206" s="96"/>
      <c r="U206" s="96"/>
      <c r="V206" s="96"/>
      <c r="W206" s="96"/>
      <c r="X206" s="96"/>
      <c r="Y206" s="96"/>
      <c r="Z206" s="96"/>
      <c r="AA206" s="96"/>
      <c r="AB206" s="96"/>
      <c r="AC206" s="96"/>
      <c r="AD206" s="96"/>
      <c r="AE206" s="96"/>
      <c r="AF206" s="96"/>
      <c r="AG206" s="96"/>
      <c r="AH206" s="96"/>
      <c r="AI206" s="96"/>
    </row>
    <row r="207" spans="2:35" s="30" customFormat="1" x14ac:dyDescent="0.35">
      <c r="B207" s="96" t="str">
        <f>VLOOKUP(C207,Companies[],5,FALSE)</f>
        <v>Minier</v>
      </c>
      <c r="C207" s="11" t="s">
        <v>1990</v>
      </c>
      <c r="D207" s="11" t="s">
        <v>1962</v>
      </c>
      <c r="E207" s="96" t="s">
        <v>1978</v>
      </c>
      <c r="F207" s="276"/>
      <c r="G207" s="96" t="s">
        <v>1970</v>
      </c>
      <c r="H207" s="96"/>
      <c r="I207" s="96" t="s">
        <v>1156</v>
      </c>
      <c r="J207" s="278">
        <v>0</v>
      </c>
      <c r="K207" s="96"/>
      <c r="L207" s="96"/>
      <c r="M207" s="96"/>
      <c r="N207" s="96"/>
      <c r="O207" s="96"/>
      <c r="P207" s="96"/>
      <c r="Q207" s="96"/>
      <c r="R207" s="96"/>
      <c r="S207" s="96"/>
      <c r="T207" s="96"/>
      <c r="U207" s="96"/>
      <c r="V207" s="96"/>
      <c r="W207" s="96"/>
      <c r="X207" s="96"/>
      <c r="Y207" s="96"/>
      <c r="Z207" s="96"/>
      <c r="AA207" s="96"/>
      <c r="AB207" s="96"/>
      <c r="AC207" s="96"/>
      <c r="AD207" s="96"/>
      <c r="AE207" s="96"/>
      <c r="AF207" s="96"/>
      <c r="AG207" s="96"/>
      <c r="AH207" s="96"/>
      <c r="AI207" s="96"/>
    </row>
    <row r="208" spans="2:35" s="30" customFormat="1" x14ac:dyDescent="0.35">
      <c r="B208" s="96" t="str">
        <f>VLOOKUP(C208,Companies[],5,FALSE)</f>
        <v>Minier</v>
      </c>
      <c r="C208" s="11" t="s">
        <v>1990</v>
      </c>
      <c r="D208" s="11" t="s">
        <v>1962</v>
      </c>
      <c r="E208" s="96" t="s">
        <v>1951</v>
      </c>
      <c r="F208" s="276"/>
      <c r="G208" s="96" t="s">
        <v>1970</v>
      </c>
      <c r="H208" s="96"/>
      <c r="I208" s="96" t="s">
        <v>1156</v>
      </c>
      <c r="J208" s="278">
        <v>0</v>
      </c>
      <c r="K208" s="96"/>
      <c r="L208" s="96"/>
      <c r="M208" s="96"/>
      <c r="N208" s="96"/>
      <c r="O208" s="96"/>
      <c r="P208" s="96"/>
      <c r="Q208" s="96"/>
      <c r="R208" s="96"/>
      <c r="S208" s="96"/>
      <c r="T208" s="96"/>
      <c r="U208" s="96"/>
      <c r="V208" s="96"/>
      <c r="W208" s="96"/>
      <c r="X208" s="96"/>
      <c r="Y208" s="96"/>
      <c r="Z208" s="96"/>
      <c r="AA208" s="96"/>
      <c r="AB208" s="96"/>
      <c r="AC208" s="96"/>
      <c r="AD208" s="96"/>
      <c r="AE208" s="96"/>
      <c r="AF208" s="96"/>
      <c r="AG208" s="96"/>
      <c r="AH208" s="96"/>
      <c r="AI208" s="96"/>
    </row>
    <row r="209" spans="2:35" s="30" customFormat="1" x14ac:dyDescent="0.35">
      <c r="B209" s="96" t="str">
        <f>VLOOKUP(C209,Companies[],5,FALSE)</f>
        <v>Minier</v>
      </c>
      <c r="C209" s="11" t="s">
        <v>1990</v>
      </c>
      <c r="D209" s="11" t="s">
        <v>1963</v>
      </c>
      <c r="E209" s="96" t="s">
        <v>1979</v>
      </c>
      <c r="F209" s="276"/>
      <c r="G209" s="96" t="s">
        <v>1970</v>
      </c>
      <c r="H209" s="96"/>
      <c r="I209" s="96" t="s">
        <v>1156</v>
      </c>
      <c r="J209" s="278">
        <v>9611718</v>
      </c>
      <c r="K209" s="96"/>
      <c r="L209" s="96"/>
      <c r="M209" s="96"/>
      <c r="N209" s="96"/>
      <c r="O209" s="96"/>
      <c r="P209" s="96"/>
      <c r="Q209" s="96"/>
      <c r="R209" s="96"/>
      <c r="S209" s="96"/>
      <c r="T209" s="96"/>
      <c r="U209" s="96"/>
      <c r="V209" s="96"/>
      <c r="W209" s="96"/>
      <c r="X209" s="96"/>
      <c r="Y209" s="96"/>
      <c r="Z209" s="96"/>
      <c r="AA209" s="96"/>
      <c r="AB209" s="96"/>
      <c r="AC209" s="96"/>
      <c r="AD209" s="96"/>
      <c r="AE209" s="96"/>
      <c r="AF209" s="96"/>
      <c r="AG209" s="96"/>
      <c r="AH209" s="96"/>
      <c r="AI209" s="96"/>
    </row>
    <row r="210" spans="2:35" s="30" customFormat="1" x14ac:dyDescent="0.35">
      <c r="B210" s="96" t="str">
        <f>VLOOKUP(C210,Companies[],5,FALSE)</f>
        <v>Minier</v>
      </c>
      <c r="C210" s="11" t="s">
        <v>1990</v>
      </c>
      <c r="D210" s="11" t="s">
        <v>1963</v>
      </c>
      <c r="E210" s="96" t="s">
        <v>1980</v>
      </c>
      <c r="F210" s="276"/>
      <c r="G210" s="96" t="s">
        <v>1970</v>
      </c>
      <c r="H210" s="96"/>
      <c r="I210" s="96" t="s">
        <v>1156</v>
      </c>
      <c r="J210" s="278">
        <v>37939800</v>
      </c>
      <c r="K210" s="96"/>
      <c r="L210" s="96"/>
      <c r="M210" s="96"/>
      <c r="N210" s="96"/>
      <c r="O210" s="96"/>
      <c r="P210" s="96"/>
      <c r="Q210" s="96"/>
      <c r="R210" s="96"/>
      <c r="S210" s="96"/>
      <c r="T210" s="96"/>
      <c r="U210" s="96"/>
      <c r="V210" s="96"/>
      <c r="W210" s="96"/>
      <c r="X210" s="96"/>
      <c r="Y210" s="96"/>
      <c r="Z210" s="96"/>
      <c r="AA210" s="96"/>
      <c r="AB210" s="96"/>
      <c r="AC210" s="96"/>
      <c r="AD210" s="96"/>
      <c r="AE210" s="96"/>
      <c r="AF210" s="96"/>
      <c r="AG210" s="96"/>
      <c r="AH210" s="96"/>
      <c r="AI210" s="96"/>
    </row>
    <row r="211" spans="2:35" s="30" customFormat="1" x14ac:dyDescent="0.35">
      <c r="B211" s="96" t="str">
        <f>VLOOKUP(C211,Companies[],5,FALSE)</f>
        <v>Minier</v>
      </c>
      <c r="C211" s="11" t="s">
        <v>1990</v>
      </c>
      <c r="D211" s="11" t="s">
        <v>1963</v>
      </c>
      <c r="E211" s="96" t="s">
        <v>1954</v>
      </c>
      <c r="F211" s="276"/>
      <c r="G211" s="96" t="s">
        <v>1970</v>
      </c>
      <c r="H211" s="96"/>
      <c r="I211" s="96" t="s">
        <v>1156</v>
      </c>
      <c r="J211" s="278">
        <v>16258200</v>
      </c>
      <c r="K211" s="96"/>
      <c r="L211" s="96"/>
      <c r="M211" s="96"/>
      <c r="N211" s="96"/>
      <c r="O211" s="96"/>
      <c r="P211" s="96"/>
      <c r="Q211" s="96"/>
      <c r="R211" s="96"/>
      <c r="S211" s="96"/>
      <c r="T211" s="96"/>
      <c r="U211" s="96"/>
      <c r="V211" s="96"/>
      <c r="W211" s="96"/>
      <c r="X211" s="96"/>
      <c r="Y211" s="96"/>
      <c r="Z211" s="96"/>
      <c r="AA211" s="96"/>
      <c r="AB211" s="96"/>
      <c r="AC211" s="96"/>
      <c r="AD211" s="96"/>
      <c r="AE211" s="96"/>
      <c r="AF211" s="96"/>
      <c r="AG211" s="96"/>
      <c r="AH211" s="96"/>
      <c r="AI211" s="96"/>
    </row>
    <row r="212" spans="2:35" s="30" customFormat="1" x14ac:dyDescent="0.35">
      <c r="B212" s="96" t="str">
        <f>VLOOKUP(C212,Companies[],5,FALSE)</f>
        <v>Minier</v>
      </c>
      <c r="C212" s="11" t="s">
        <v>1990</v>
      </c>
      <c r="D212" s="11" t="s">
        <v>1965</v>
      </c>
      <c r="E212" s="96" t="s">
        <v>1958</v>
      </c>
      <c r="F212" s="276"/>
      <c r="G212" s="96" t="s">
        <v>1970</v>
      </c>
      <c r="H212" s="96"/>
      <c r="I212" s="96" t="s">
        <v>1156</v>
      </c>
      <c r="J212" s="278">
        <v>0</v>
      </c>
      <c r="K212" s="96"/>
      <c r="L212" s="96"/>
      <c r="M212" s="96"/>
      <c r="N212" s="96"/>
      <c r="O212" s="96"/>
      <c r="P212" s="96"/>
      <c r="Q212" s="96"/>
      <c r="R212" s="96"/>
      <c r="S212" s="96"/>
      <c r="T212" s="96"/>
      <c r="U212" s="96"/>
      <c r="V212" s="96"/>
      <c r="W212" s="96"/>
      <c r="X212" s="96"/>
      <c r="Y212" s="96"/>
      <c r="Z212" s="96"/>
      <c r="AA212" s="96"/>
      <c r="AB212" s="96"/>
      <c r="AC212" s="96"/>
      <c r="AD212" s="96"/>
      <c r="AE212" s="96"/>
      <c r="AF212" s="96"/>
      <c r="AG212" s="96"/>
      <c r="AH212" s="96"/>
      <c r="AI212" s="96"/>
    </row>
    <row r="213" spans="2:35" s="30" customFormat="1" x14ac:dyDescent="0.35">
      <c r="B213" s="96" t="str">
        <f>VLOOKUP(C213,Companies[],5,FALSE)</f>
        <v>Minier</v>
      </c>
      <c r="C213" s="11" t="s">
        <v>1990</v>
      </c>
      <c r="D213" s="11" t="s">
        <v>1964</v>
      </c>
      <c r="E213" s="96" t="s">
        <v>1956</v>
      </c>
      <c r="F213" s="276"/>
      <c r="G213" s="96" t="s">
        <v>1970</v>
      </c>
      <c r="H213" s="96"/>
      <c r="I213" s="96" t="s">
        <v>1156</v>
      </c>
      <c r="J213" s="278">
        <v>0</v>
      </c>
      <c r="K213" s="96"/>
      <c r="L213" s="96"/>
      <c r="M213" s="96"/>
      <c r="N213" s="96"/>
      <c r="O213" s="96"/>
      <c r="P213" s="96"/>
      <c r="Q213" s="96"/>
      <c r="R213" s="96"/>
      <c r="S213" s="96"/>
      <c r="T213" s="96"/>
      <c r="U213" s="96"/>
      <c r="V213" s="96"/>
      <c r="W213" s="96"/>
      <c r="X213" s="96"/>
      <c r="Y213" s="96"/>
      <c r="Z213" s="96"/>
      <c r="AA213" s="96"/>
      <c r="AB213" s="96"/>
      <c r="AC213" s="96"/>
      <c r="AD213" s="96"/>
      <c r="AE213" s="96"/>
      <c r="AF213" s="96"/>
      <c r="AG213" s="96"/>
      <c r="AH213" s="96"/>
      <c r="AI213" s="96"/>
    </row>
    <row r="214" spans="2:35" s="30" customFormat="1" x14ac:dyDescent="0.35">
      <c r="B214" s="96" t="str">
        <f>VLOOKUP(C214,Companies[],5,FALSE)</f>
        <v>Minier</v>
      </c>
      <c r="C214" s="11" t="s">
        <v>1990</v>
      </c>
      <c r="D214" s="11" t="s">
        <v>1966</v>
      </c>
      <c r="E214" s="96" t="s">
        <v>509</v>
      </c>
      <c r="F214" s="276"/>
      <c r="G214" s="96" t="s">
        <v>1970</v>
      </c>
      <c r="H214" s="96"/>
      <c r="I214" s="96" t="s">
        <v>1156</v>
      </c>
      <c r="J214" s="278">
        <v>0</v>
      </c>
      <c r="K214" s="96"/>
      <c r="L214" s="96"/>
      <c r="M214" s="96"/>
      <c r="N214" s="96"/>
      <c r="O214" s="96"/>
      <c r="P214" s="96"/>
      <c r="Q214" s="96"/>
      <c r="R214" s="96"/>
      <c r="S214" s="96"/>
      <c r="T214" s="96"/>
      <c r="U214" s="96"/>
      <c r="V214" s="96"/>
      <c r="W214" s="96"/>
      <c r="X214" s="96"/>
      <c r="Y214" s="96"/>
      <c r="Z214" s="96"/>
      <c r="AA214" s="96"/>
      <c r="AB214" s="96"/>
      <c r="AC214" s="96"/>
      <c r="AD214" s="96"/>
      <c r="AE214" s="96"/>
      <c r="AF214" s="96"/>
      <c r="AG214" s="96"/>
      <c r="AH214" s="96"/>
      <c r="AI214" s="96"/>
    </row>
    <row r="215" spans="2:35" s="30" customFormat="1" x14ac:dyDescent="0.35">
      <c r="B215" s="96" t="str">
        <f>VLOOKUP(C215,Companies[],5,FALSE)</f>
        <v>Pétrole</v>
      </c>
      <c r="C215" s="11" t="s">
        <v>1991</v>
      </c>
      <c r="D215" s="11" t="s">
        <v>1959</v>
      </c>
      <c r="E215" s="96" t="s">
        <v>1969</v>
      </c>
      <c r="F215" s="276"/>
      <c r="G215" s="96" t="s">
        <v>1970</v>
      </c>
      <c r="H215" s="96"/>
      <c r="I215" s="96" t="s">
        <v>1156</v>
      </c>
      <c r="J215" s="278">
        <v>0</v>
      </c>
      <c r="K215" s="96"/>
      <c r="L215" s="96"/>
      <c r="M215" s="96"/>
      <c r="N215" s="96"/>
      <c r="O215" s="96"/>
      <c r="P215" s="96"/>
      <c r="Q215" s="96"/>
      <c r="R215" s="96"/>
      <c r="S215" s="96"/>
      <c r="T215" s="96"/>
      <c r="U215" s="96"/>
      <c r="V215" s="96"/>
      <c r="W215" s="96"/>
      <c r="X215" s="96"/>
      <c r="Y215" s="96"/>
      <c r="Z215" s="96"/>
      <c r="AA215" s="96"/>
      <c r="AB215" s="96"/>
      <c r="AC215" s="96"/>
      <c r="AD215" s="96"/>
      <c r="AE215" s="96"/>
      <c r="AF215" s="96"/>
      <c r="AG215" s="96"/>
      <c r="AH215" s="96"/>
      <c r="AI215" s="96"/>
    </row>
    <row r="216" spans="2:35" s="30" customFormat="1" x14ac:dyDescent="0.35">
      <c r="B216" s="96" t="str">
        <f>VLOOKUP(C216,Companies[],5,FALSE)</f>
        <v>Pétrole</v>
      </c>
      <c r="C216" s="11" t="s">
        <v>1991</v>
      </c>
      <c r="D216" s="11" t="s">
        <v>1960</v>
      </c>
      <c r="E216" s="96" t="s">
        <v>1971</v>
      </c>
      <c r="F216" s="276"/>
      <c r="G216" s="96" t="s">
        <v>1970</v>
      </c>
      <c r="H216" s="96"/>
      <c r="I216" s="96" t="s">
        <v>1156</v>
      </c>
      <c r="J216" s="278">
        <v>213118907.82000002</v>
      </c>
      <c r="K216" s="96"/>
      <c r="L216" s="96"/>
      <c r="M216" s="96"/>
      <c r="N216" s="96"/>
      <c r="O216" s="96"/>
      <c r="P216" s="96"/>
      <c r="Q216" s="96"/>
      <c r="R216" s="96"/>
      <c r="S216" s="96"/>
      <c r="T216" s="96"/>
      <c r="U216" s="96"/>
      <c r="V216" s="96"/>
      <c r="W216" s="96"/>
      <c r="X216" s="96"/>
      <c r="Y216" s="96"/>
      <c r="Z216" s="96"/>
      <c r="AA216" s="96"/>
      <c r="AB216" s="96"/>
      <c r="AC216" s="96"/>
      <c r="AD216" s="96"/>
      <c r="AE216" s="96"/>
      <c r="AF216" s="96"/>
      <c r="AG216" s="96"/>
      <c r="AH216" s="96"/>
      <c r="AI216" s="96"/>
    </row>
    <row r="217" spans="2:35" s="30" customFormat="1" x14ac:dyDescent="0.35">
      <c r="B217" s="96" t="str">
        <f>VLOOKUP(C217,Companies[],5,FALSE)</f>
        <v>Pétrole</v>
      </c>
      <c r="C217" s="11" t="s">
        <v>1991</v>
      </c>
      <c r="D217" s="11" t="s">
        <v>1961</v>
      </c>
      <c r="E217" s="96" t="s">
        <v>1972</v>
      </c>
      <c r="F217" s="276"/>
      <c r="G217" s="96" t="s">
        <v>1970</v>
      </c>
      <c r="H217" s="96"/>
      <c r="I217" s="96" t="s">
        <v>1156</v>
      </c>
      <c r="J217" s="278">
        <v>0</v>
      </c>
      <c r="K217" s="96"/>
      <c r="L217" s="96"/>
      <c r="M217" s="96"/>
      <c r="N217" s="96"/>
      <c r="O217" s="96"/>
      <c r="P217" s="96"/>
      <c r="Q217" s="96"/>
      <c r="R217" s="96"/>
      <c r="S217" s="96"/>
      <c r="T217" s="96"/>
      <c r="U217" s="96"/>
      <c r="V217" s="96"/>
      <c r="W217" s="96"/>
      <c r="X217" s="96"/>
      <c r="Y217" s="96"/>
      <c r="Z217" s="96"/>
      <c r="AA217" s="96"/>
      <c r="AB217" s="96"/>
      <c r="AC217" s="96"/>
      <c r="AD217" s="96"/>
      <c r="AE217" s="96"/>
      <c r="AF217" s="96"/>
      <c r="AG217" s="96"/>
      <c r="AH217" s="96"/>
      <c r="AI217" s="96"/>
    </row>
    <row r="218" spans="2:35" s="30" customFormat="1" x14ac:dyDescent="0.35">
      <c r="B218" s="96" t="str">
        <f>VLOOKUP(C218,Companies[],5,FALSE)</f>
        <v>Pétrole</v>
      </c>
      <c r="C218" s="11" t="s">
        <v>1991</v>
      </c>
      <c r="D218" s="11" t="s">
        <v>1961</v>
      </c>
      <c r="E218" s="96" t="s">
        <v>1973</v>
      </c>
      <c r="F218" s="276"/>
      <c r="G218" s="96" t="s">
        <v>1970</v>
      </c>
      <c r="H218" s="96"/>
      <c r="I218" s="96" t="s">
        <v>1156</v>
      </c>
      <c r="J218" s="278">
        <v>54146921</v>
      </c>
      <c r="K218" s="96"/>
      <c r="L218" s="96"/>
      <c r="M218" s="96"/>
      <c r="N218" s="96"/>
      <c r="O218" s="96"/>
      <c r="P218" s="96"/>
      <c r="Q218" s="96"/>
      <c r="R218" s="96"/>
      <c r="S218" s="96"/>
      <c r="T218" s="96"/>
      <c r="U218" s="96"/>
      <c r="V218" s="96"/>
      <c r="W218" s="96"/>
      <c r="X218" s="96"/>
      <c r="Y218" s="96"/>
      <c r="Z218" s="96"/>
      <c r="AA218" s="96"/>
      <c r="AB218" s="96"/>
      <c r="AC218" s="96"/>
      <c r="AD218" s="96"/>
      <c r="AE218" s="96"/>
      <c r="AF218" s="96"/>
      <c r="AG218" s="96"/>
      <c r="AH218" s="96"/>
      <c r="AI218" s="96"/>
    </row>
    <row r="219" spans="2:35" s="30" customFormat="1" x14ac:dyDescent="0.35">
      <c r="B219" s="96" t="str">
        <f>VLOOKUP(C219,Companies[],5,FALSE)</f>
        <v>Pétrole</v>
      </c>
      <c r="C219" s="11" t="s">
        <v>1991</v>
      </c>
      <c r="D219" s="11" t="s">
        <v>1961</v>
      </c>
      <c r="E219" s="96" t="s">
        <v>1974</v>
      </c>
      <c r="F219" s="276"/>
      <c r="G219" s="96" t="s">
        <v>1970</v>
      </c>
      <c r="H219" s="96"/>
      <c r="I219" s="96" t="s">
        <v>1156</v>
      </c>
      <c r="J219" s="278">
        <v>0</v>
      </c>
      <c r="K219" s="96"/>
      <c r="L219" s="96"/>
      <c r="M219" s="96"/>
      <c r="N219" s="96"/>
      <c r="O219" s="96"/>
      <c r="P219" s="96"/>
      <c r="Q219" s="96"/>
      <c r="R219" s="96"/>
      <c r="S219" s="96"/>
      <c r="T219" s="96"/>
      <c r="U219" s="96"/>
      <c r="V219" s="96"/>
      <c r="W219" s="96"/>
      <c r="X219" s="96"/>
      <c r="Y219" s="96"/>
      <c r="Z219" s="96"/>
      <c r="AA219" s="96"/>
      <c r="AB219" s="96"/>
      <c r="AC219" s="96"/>
      <c r="AD219" s="96"/>
      <c r="AE219" s="96"/>
      <c r="AF219" s="96"/>
      <c r="AG219" s="96"/>
      <c r="AH219" s="96"/>
      <c r="AI219" s="96"/>
    </row>
    <row r="220" spans="2:35" s="30" customFormat="1" x14ac:dyDescent="0.35">
      <c r="B220" s="96" t="str">
        <f>VLOOKUP(C220,Companies[],5,FALSE)</f>
        <v>Pétrole</v>
      </c>
      <c r="C220" s="11" t="s">
        <v>1991</v>
      </c>
      <c r="D220" s="11" t="s">
        <v>1961</v>
      </c>
      <c r="E220" s="96" t="s">
        <v>1975</v>
      </c>
      <c r="F220" s="276"/>
      <c r="G220" s="96" t="s">
        <v>1970</v>
      </c>
      <c r="H220" s="96"/>
      <c r="I220" s="96" t="s">
        <v>1156</v>
      </c>
      <c r="J220" s="278">
        <v>0</v>
      </c>
      <c r="K220" s="96"/>
      <c r="L220" s="96"/>
      <c r="M220" s="96"/>
      <c r="N220" s="96"/>
      <c r="O220" s="96"/>
      <c r="P220" s="96"/>
      <c r="Q220" s="96"/>
      <c r="R220" s="96"/>
      <c r="S220" s="96"/>
      <c r="T220" s="96"/>
      <c r="U220" s="96"/>
      <c r="V220" s="96"/>
      <c r="W220" s="96"/>
      <c r="X220" s="96"/>
      <c r="Y220" s="96"/>
      <c r="Z220" s="96"/>
      <c r="AA220" s="96"/>
      <c r="AB220" s="96"/>
      <c r="AC220" s="96"/>
      <c r="AD220" s="96"/>
      <c r="AE220" s="96"/>
      <c r="AF220" s="96"/>
      <c r="AG220" s="96"/>
      <c r="AH220" s="96"/>
      <c r="AI220" s="96"/>
    </row>
    <row r="221" spans="2:35" s="30" customFormat="1" x14ac:dyDescent="0.35">
      <c r="B221" s="96" t="str">
        <f>VLOOKUP(C221,Companies[],5,FALSE)</f>
        <v>Pétrole</v>
      </c>
      <c r="C221" s="11" t="s">
        <v>1991</v>
      </c>
      <c r="D221" s="11" t="s">
        <v>1961</v>
      </c>
      <c r="E221" s="96" t="s">
        <v>1976</v>
      </c>
      <c r="F221" s="276"/>
      <c r="G221" s="96" t="s">
        <v>1970</v>
      </c>
      <c r="H221" s="96"/>
      <c r="I221" s="96" t="s">
        <v>1156</v>
      </c>
      <c r="J221" s="278">
        <v>107973754</v>
      </c>
      <c r="K221" s="96"/>
      <c r="L221" s="96"/>
      <c r="M221" s="96"/>
      <c r="N221" s="96"/>
      <c r="O221" s="96"/>
      <c r="P221" s="96"/>
      <c r="Q221" s="96"/>
      <c r="R221" s="96"/>
      <c r="S221" s="96"/>
      <c r="T221" s="96"/>
      <c r="U221" s="96"/>
      <c r="V221" s="96"/>
      <c r="W221" s="96"/>
      <c r="X221" s="96"/>
      <c r="Y221" s="96"/>
      <c r="Z221" s="96"/>
      <c r="AA221" s="96"/>
      <c r="AB221" s="96"/>
      <c r="AC221" s="96"/>
      <c r="AD221" s="96"/>
      <c r="AE221" s="96"/>
      <c r="AF221" s="96"/>
      <c r="AG221" s="96"/>
      <c r="AH221" s="96"/>
      <c r="AI221" s="96"/>
    </row>
    <row r="222" spans="2:35" s="30" customFormat="1" x14ac:dyDescent="0.35">
      <c r="B222" s="96" t="str">
        <f>VLOOKUP(C222,Companies[],5,FALSE)</f>
        <v>Pétrole</v>
      </c>
      <c r="C222" s="11" t="s">
        <v>1991</v>
      </c>
      <c r="D222" s="11" t="s">
        <v>1962</v>
      </c>
      <c r="E222" s="96" t="s">
        <v>1945</v>
      </c>
      <c r="F222" s="276"/>
      <c r="G222" s="96" t="s">
        <v>1970</v>
      </c>
      <c r="H222" s="96"/>
      <c r="I222" s="96" t="s">
        <v>1156</v>
      </c>
      <c r="J222" s="278">
        <v>0</v>
      </c>
      <c r="K222" s="96"/>
      <c r="L222" s="96"/>
      <c r="M222" s="96"/>
      <c r="N222" s="96"/>
      <c r="O222" s="96"/>
      <c r="P222" s="96"/>
      <c r="Q222" s="96"/>
      <c r="R222" s="96"/>
      <c r="S222" s="96"/>
      <c r="T222" s="96"/>
      <c r="U222" s="96"/>
      <c r="V222" s="96"/>
      <c r="W222" s="96"/>
      <c r="X222" s="96"/>
      <c r="Y222" s="96"/>
      <c r="Z222" s="96"/>
      <c r="AA222" s="96"/>
      <c r="AB222" s="96"/>
      <c r="AC222" s="96"/>
      <c r="AD222" s="96"/>
      <c r="AE222" s="96"/>
      <c r="AF222" s="96"/>
      <c r="AG222" s="96"/>
      <c r="AH222" s="96"/>
      <c r="AI222" s="96"/>
    </row>
    <row r="223" spans="2:35" s="30" customFormat="1" x14ac:dyDescent="0.35">
      <c r="B223" s="96" t="str">
        <f>VLOOKUP(C223,Companies[],5,FALSE)</f>
        <v>Pétrole</v>
      </c>
      <c r="C223" s="11" t="s">
        <v>1991</v>
      </c>
      <c r="D223" s="11" t="s">
        <v>1962</v>
      </c>
      <c r="E223" s="96" t="s">
        <v>1944</v>
      </c>
      <c r="F223" s="276"/>
      <c r="G223" s="96" t="s">
        <v>1970</v>
      </c>
      <c r="H223" s="96"/>
      <c r="I223" s="96" t="s">
        <v>1156</v>
      </c>
      <c r="J223" s="278">
        <v>0</v>
      </c>
      <c r="K223" s="96"/>
      <c r="L223" s="96"/>
      <c r="M223" s="96"/>
      <c r="N223" s="96"/>
      <c r="O223" s="96"/>
      <c r="P223" s="96"/>
      <c r="Q223" s="96"/>
      <c r="R223" s="96"/>
      <c r="S223" s="96"/>
      <c r="T223" s="96"/>
      <c r="U223" s="96"/>
      <c r="V223" s="96"/>
      <c r="W223" s="96"/>
      <c r="X223" s="96"/>
      <c r="Y223" s="96"/>
      <c r="Z223" s="96"/>
      <c r="AA223" s="96"/>
      <c r="AB223" s="96"/>
      <c r="AC223" s="96"/>
      <c r="AD223" s="96"/>
      <c r="AE223" s="96"/>
      <c r="AF223" s="96"/>
      <c r="AG223" s="96"/>
      <c r="AH223" s="96"/>
      <c r="AI223" s="96"/>
    </row>
    <row r="224" spans="2:35" s="30" customFormat="1" x14ac:dyDescent="0.35">
      <c r="B224" s="96" t="str">
        <f>VLOOKUP(C224,Companies[],5,FALSE)</f>
        <v>Pétrole</v>
      </c>
      <c r="C224" s="11" t="s">
        <v>1991</v>
      </c>
      <c r="D224" s="11" t="s">
        <v>1962</v>
      </c>
      <c r="E224" s="96" t="s">
        <v>1977</v>
      </c>
      <c r="F224" s="276"/>
      <c r="G224" s="96" t="s">
        <v>1970</v>
      </c>
      <c r="H224" s="96"/>
      <c r="I224" s="96" t="s">
        <v>1156</v>
      </c>
      <c r="J224" s="278">
        <v>610363350</v>
      </c>
      <c r="K224" s="96"/>
      <c r="L224" s="96"/>
      <c r="M224" s="96"/>
      <c r="N224" s="96"/>
      <c r="O224" s="96"/>
      <c r="P224" s="96"/>
      <c r="Q224" s="96"/>
      <c r="R224" s="96"/>
      <c r="S224" s="96"/>
      <c r="T224" s="96"/>
      <c r="U224" s="96"/>
      <c r="V224" s="96"/>
      <c r="W224" s="96"/>
      <c r="X224" s="96"/>
      <c r="Y224" s="96"/>
      <c r="Z224" s="96"/>
      <c r="AA224" s="96"/>
      <c r="AB224" s="96"/>
      <c r="AC224" s="96"/>
      <c r="AD224" s="96"/>
      <c r="AE224" s="96"/>
      <c r="AF224" s="96"/>
      <c r="AG224" s="96"/>
      <c r="AH224" s="96"/>
      <c r="AI224" s="96"/>
    </row>
    <row r="225" spans="2:35" s="30" customFormat="1" x14ac:dyDescent="0.35">
      <c r="B225" s="96" t="str">
        <f>VLOOKUP(C225,Companies[],5,FALSE)</f>
        <v>Pétrole</v>
      </c>
      <c r="C225" s="11" t="s">
        <v>1991</v>
      </c>
      <c r="D225" s="11" t="s">
        <v>1962</v>
      </c>
      <c r="E225" s="96" t="s">
        <v>1948</v>
      </c>
      <c r="F225" s="276"/>
      <c r="G225" s="96" t="s">
        <v>1970</v>
      </c>
      <c r="H225" s="96"/>
      <c r="I225" s="96" t="s">
        <v>1156</v>
      </c>
      <c r="J225" s="278">
        <v>0</v>
      </c>
      <c r="K225" s="96"/>
      <c r="L225" s="96"/>
      <c r="M225" s="96"/>
      <c r="N225" s="96"/>
      <c r="O225" s="96"/>
      <c r="P225" s="96"/>
      <c r="Q225" s="96"/>
      <c r="R225" s="96"/>
      <c r="S225" s="96"/>
      <c r="T225" s="96"/>
      <c r="U225" s="96"/>
      <c r="V225" s="96"/>
      <c r="W225" s="96"/>
      <c r="X225" s="96"/>
      <c r="Y225" s="96"/>
      <c r="Z225" s="96"/>
      <c r="AA225" s="96"/>
      <c r="AB225" s="96"/>
      <c r="AC225" s="96"/>
      <c r="AD225" s="96"/>
      <c r="AE225" s="96"/>
      <c r="AF225" s="96"/>
      <c r="AG225" s="96"/>
      <c r="AH225" s="96"/>
      <c r="AI225" s="96"/>
    </row>
    <row r="226" spans="2:35" s="30" customFormat="1" x14ac:dyDescent="0.35">
      <c r="B226" s="96" t="str">
        <f>VLOOKUP(C226,Companies[],5,FALSE)</f>
        <v>Pétrole</v>
      </c>
      <c r="C226" s="11" t="s">
        <v>1991</v>
      </c>
      <c r="D226" s="11" t="s">
        <v>1962</v>
      </c>
      <c r="E226" s="96" t="s">
        <v>1949</v>
      </c>
      <c r="F226" s="276"/>
      <c r="G226" s="96" t="s">
        <v>1970</v>
      </c>
      <c r="H226" s="96"/>
      <c r="I226" s="96" t="s">
        <v>1156</v>
      </c>
      <c r="J226" s="278">
        <v>0</v>
      </c>
      <c r="K226" s="96"/>
      <c r="L226" s="96"/>
      <c r="M226" s="96"/>
      <c r="N226" s="96"/>
      <c r="O226" s="96"/>
      <c r="P226" s="96"/>
      <c r="Q226" s="96"/>
      <c r="R226" s="96"/>
      <c r="S226" s="96"/>
      <c r="T226" s="96"/>
      <c r="U226" s="96"/>
      <c r="V226" s="96"/>
      <c r="W226" s="96"/>
      <c r="X226" s="96"/>
      <c r="Y226" s="96"/>
      <c r="Z226" s="96"/>
      <c r="AA226" s="96"/>
      <c r="AB226" s="96"/>
      <c r="AC226" s="96"/>
      <c r="AD226" s="96"/>
      <c r="AE226" s="96"/>
      <c r="AF226" s="96"/>
      <c r="AG226" s="96"/>
      <c r="AH226" s="96"/>
      <c r="AI226" s="96"/>
    </row>
    <row r="227" spans="2:35" s="30" customFormat="1" x14ac:dyDescent="0.35">
      <c r="B227" s="96" t="str">
        <f>VLOOKUP(C227,Companies[],5,FALSE)</f>
        <v>Pétrole</v>
      </c>
      <c r="C227" s="11" t="s">
        <v>1991</v>
      </c>
      <c r="D227" s="11" t="s">
        <v>1962</v>
      </c>
      <c r="E227" s="96" t="s">
        <v>1978</v>
      </c>
      <c r="F227" s="276"/>
      <c r="G227" s="96" t="s">
        <v>1970</v>
      </c>
      <c r="H227" s="96"/>
      <c r="I227" s="96" t="s">
        <v>1156</v>
      </c>
      <c r="J227" s="278">
        <v>0</v>
      </c>
      <c r="K227" s="96"/>
      <c r="L227" s="96"/>
      <c r="M227" s="96"/>
      <c r="N227" s="96"/>
      <c r="O227" s="96"/>
      <c r="P227" s="96"/>
      <c r="Q227" s="96"/>
      <c r="R227" s="96"/>
      <c r="S227" s="96"/>
      <c r="T227" s="96"/>
      <c r="U227" s="96"/>
      <c r="V227" s="96"/>
      <c r="W227" s="96"/>
      <c r="X227" s="96"/>
      <c r="Y227" s="96"/>
      <c r="Z227" s="96"/>
      <c r="AA227" s="96"/>
      <c r="AB227" s="96"/>
      <c r="AC227" s="96"/>
      <c r="AD227" s="96"/>
      <c r="AE227" s="96"/>
      <c r="AF227" s="96"/>
      <c r="AG227" s="96"/>
      <c r="AH227" s="96"/>
      <c r="AI227" s="96"/>
    </row>
    <row r="228" spans="2:35" s="30" customFormat="1" x14ac:dyDescent="0.35">
      <c r="B228" s="96" t="str">
        <f>VLOOKUP(C228,Companies[],5,FALSE)</f>
        <v>Pétrole</v>
      </c>
      <c r="C228" s="11" t="s">
        <v>1991</v>
      </c>
      <c r="D228" s="11" t="s">
        <v>1962</v>
      </c>
      <c r="E228" s="96" t="s">
        <v>1951</v>
      </c>
      <c r="F228" s="276"/>
      <c r="G228" s="96" t="s">
        <v>1970</v>
      </c>
      <c r="H228" s="96"/>
      <c r="I228" s="96" t="s">
        <v>1156</v>
      </c>
      <c r="J228" s="278">
        <v>0</v>
      </c>
      <c r="K228" s="96"/>
      <c r="L228" s="96"/>
      <c r="M228" s="96"/>
      <c r="N228" s="96"/>
      <c r="O228" s="96"/>
      <c r="P228" s="96"/>
      <c r="Q228" s="96"/>
      <c r="R228" s="96"/>
      <c r="S228" s="96"/>
      <c r="T228" s="96"/>
      <c r="U228" s="96"/>
      <c r="V228" s="96"/>
      <c r="W228" s="96"/>
      <c r="X228" s="96"/>
      <c r="Y228" s="96"/>
      <c r="Z228" s="96"/>
      <c r="AA228" s="96"/>
      <c r="AB228" s="96"/>
      <c r="AC228" s="96"/>
      <c r="AD228" s="96"/>
      <c r="AE228" s="96"/>
      <c r="AF228" s="96"/>
      <c r="AG228" s="96"/>
      <c r="AH228" s="96"/>
      <c r="AI228" s="96"/>
    </row>
    <row r="229" spans="2:35" s="30" customFormat="1" x14ac:dyDescent="0.35">
      <c r="B229" s="96" t="str">
        <f>VLOOKUP(C229,Companies[],5,FALSE)</f>
        <v>Pétrole</v>
      </c>
      <c r="C229" s="11" t="s">
        <v>1991</v>
      </c>
      <c r="D229" s="11" t="s">
        <v>1963</v>
      </c>
      <c r="E229" s="96" t="s">
        <v>1979</v>
      </c>
      <c r="F229" s="276"/>
      <c r="G229" s="96" t="s">
        <v>1970</v>
      </c>
      <c r="H229" s="96"/>
      <c r="I229" s="96" t="s">
        <v>1156</v>
      </c>
      <c r="J229" s="278">
        <v>0</v>
      </c>
      <c r="K229" s="96"/>
      <c r="L229" s="96"/>
      <c r="M229" s="96"/>
      <c r="N229" s="96"/>
      <c r="O229" s="96"/>
      <c r="P229" s="96"/>
      <c r="Q229" s="96"/>
      <c r="R229" s="96"/>
      <c r="S229" s="96"/>
      <c r="T229" s="96"/>
      <c r="U229" s="96"/>
      <c r="V229" s="96"/>
      <c r="W229" s="96"/>
      <c r="X229" s="96"/>
      <c r="Y229" s="96"/>
      <c r="Z229" s="96"/>
      <c r="AA229" s="96"/>
      <c r="AB229" s="96"/>
      <c r="AC229" s="96"/>
      <c r="AD229" s="96"/>
      <c r="AE229" s="96"/>
      <c r="AF229" s="96"/>
      <c r="AG229" s="96"/>
      <c r="AH229" s="96"/>
      <c r="AI229" s="96"/>
    </row>
    <row r="230" spans="2:35" s="30" customFormat="1" x14ac:dyDescent="0.35">
      <c r="B230" s="96" t="str">
        <f>VLOOKUP(C230,Companies[],5,FALSE)</f>
        <v>Pétrole</v>
      </c>
      <c r="C230" s="11" t="s">
        <v>1991</v>
      </c>
      <c r="D230" s="11" t="s">
        <v>1963</v>
      </c>
      <c r="E230" s="96" t="s">
        <v>1980</v>
      </c>
      <c r="F230" s="276"/>
      <c r="G230" s="96" t="s">
        <v>1970</v>
      </c>
      <c r="H230" s="96"/>
      <c r="I230" s="96" t="s">
        <v>1156</v>
      </c>
      <c r="J230" s="278">
        <v>0</v>
      </c>
      <c r="K230" s="96"/>
      <c r="L230" s="96"/>
      <c r="M230" s="96"/>
      <c r="N230" s="96"/>
      <c r="O230" s="96"/>
      <c r="P230" s="96"/>
      <c r="Q230" s="96"/>
      <c r="R230" s="96"/>
      <c r="S230" s="96"/>
      <c r="T230" s="96"/>
      <c r="U230" s="96"/>
      <c r="V230" s="96"/>
      <c r="W230" s="96"/>
      <c r="X230" s="96"/>
      <c r="Y230" s="96"/>
      <c r="Z230" s="96"/>
      <c r="AA230" s="96"/>
      <c r="AB230" s="96"/>
      <c r="AC230" s="96"/>
      <c r="AD230" s="96"/>
      <c r="AE230" s="96"/>
      <c r="AF230" s="96"/>
      <c r="AG230" s="96"/>
      <c r="AH230" s="96"/>
      <c r="AI230" s="96"/>
    </row>
    <row r="231" spans="2:35" s="30" customFormat="1" x14ac:dyDescent="0.35">
      <c r="B231" s="96" t="str">
        <f>VLOOKUP(C231,Companies[],5,FALSE)</f>
        <v>Pétrole</v>
      </c>
      <c r="C231" s="11" t="s">
        <v>1991</v>
      </c>
      <c r="D231" s="11" t="s">
        <v>1963</v>
      </c>
      <c r="E231" s="96" t="s">
        <v>1954</v>
      </c>
      <c r="F231" s="276"/>
      <c r="G231" s="96" t="s">
        <v>1970</v>
      </c>
      <c r="H231" s="96"/>
      <c r="I231" s="96" t="s">
        <v>1156</v>
      </c>
      <c r="J231" s="278">
        <v>0</v>
      </c>
      <c r="K231" s="96"/>
      <c r="L231" s="96"/>
      <c r="M231" s="96"/>
      <c r="N231" s="96"/>
      <c r="O231" s="96"/>
      <c r="P231" s="96"/>
      <c r="Q231" s="96"/>
      <c r="R231" s="96"/>
      <c r="S231" s="96"/>
      <c r="T231" s="96"/>
      <c r="U231" s="96"/>
      <c r="V231" s="96"/>
      <c r="W231" s="96"/>
      <c r="X231" s="96"/>
      <c r="Y231" s="96"/>
      <c r="Z231" s="96"/>
      <c r="AA231" s="96"/>
      <c r="AB231" s="96"/>
      <c r="AC231" s="96"/>
      <c r="AD231" s="96"/>
      <c r="AE231" s="96"/>
      <c r="AF231" s="96"/>
      <c r="AG231" s="96"/>
      <c r="AH231" s="96"/>
      <c r="AI231" s="96"/>
    </row>
    <row r="232" spans="2:35" s="30" customFormat="1" x14ac:dyDescent="0.35">
      <c r="B232" s="96" t="str">
        <f>VLOOKUP(C232,Companies[],5,FALSE)</f>
        <v>Pétrole</v>
      </c>
      <c r="C232" s="11" t="s">
        <v>1991</v>
      </c>
      <c r="D232" s="11" t="s">
        <v>1965</v>
      </c>
      <c r="E232" s="96" t="s">
        <v>1958</v>
      </c>
      <c r="F232" s="276"/>
      <c r="G232" s="96" t="s">
        <v>1970</v>
      </c>
      <c r="H232" s="96"/>
      <c r="I232" s="96" t="s">
        <v>1156</v>
      </c>
      <c r="J232" s="278">
        <v>581710850</v>
      </c>
      <c r="K232" s="96"/>
      <c r="L232" s="96"/>
      <c r="M232" s="96"/>
      <c r="N232" s="96"/>
      <c r="O232" s="96"/>
      <c r="P232" s="96"/>
      <c r="Q232" s="96"/>
      <c r="R232" s="96"/>
      <c r="S232" s="96"/>
      <c r="T232" s="96"/>
      <c r="U232" s="96"/>
      <c r="V232" s="96"/>
      <c r="W232" s="96"/>
      <c r="X232" s="96"/>
      <c r="Y232" s="96"/>
      <c r="Z232" s="96"/>
      <c r="AA232" s="96"/>
      <c r="AB232" s="96"/>
      <c r="AC232" s="96"/>
      <c r="AD232" s="96"/>
      <c r="AE232" s="96"/>
      <c r="AF232" s="96"/>
      <c r="AG232" s="96"/>
      <c r="AH232" s="96"/>
      <c r="AI232" s="96"/>
    </row>
    <row r="233" spans="2:35" s="30" customFormat="1" x14ac:dyDescent="0.35">
      <c r="B233" s="96" t="str">
        <f>VLOOKUP(C233,Companies[],5,FALSE)</f>
        <v>Pétrole</v>
      </c>
      <c r="C233" s="11" t="s">
        <v>1991</v>
      </c>
      <c r="D233" s="11" t="s">
        <v>1964</v>
      </c>
      <c r="E233" s="96" t="s">
        <v>1956</v>
      </c>
      <c r="F233" s="276"/>
      <c r="G233" s="96" t="s">
        <v>1970</v>
      </c>
      <c r="H233" s="96"/>
      <c r="I233" s="96" t="s">
        <v>1156</v>
      </c>
      <c r="J233" s="278">
        <v>0</v>
      </c>
      <c r="K233" s="96"/>
      <c r="L233" s="96"/>
      <c r="M233" s="96"/>
      <c r="N233" s="96"/>
      <c r="O233" s="96"/>
      <c r="P233" s="96"/>
      <c r="Q233" s="96"/>
      <c r="R233" s="96"/>
      <c r="S233" s="96"/>
      <c r="T233" s="96"/>
      <c r="U233" s="96"/>
      <c r="V233" s="96"/>
      <c r="W233" s="96"/>
      <c r="X233" s="96"/>
      <c r="Y233" s="96"/>
      <c r="Z233" s="96"/>
      <c r="AA233" s="96"/>
      <c r="AB233" s="96"/>
      <c r="AC233" s="96"/>
      <c r="AD233" s="96"/>
      <c r="AE233" s="96"/>
      <c r="AF233" s="96"/>
      <c r="AG233" s="96"/>
      <c r="AH233" s="96"/>
      <c r="AI233" s="96"/>
    </row>
    <row r="234" spans="2:35" s="30" customFormat="1" x14ac:dyDescent="0.35">
      <c r="B234" s="96" t="str">
        <f>VLOOKUP(C234,Companies[],5,FALSE)</f>
        <v>Pétrole</v>
      </c>
      <c r="C234" s="11" t="s">
        <v>1991</v>
      </c>
      <c r="D234" s="11" t="s">
        <v>1966</v>
      </c>
      <c r="E234" s="96" t="s">
        <v>509</v>
      </c>
      <c r="F234" s="276"/>
      <c r="G234" s="96" t="s">
        <v>1970</v>
      </c>
      <c r="H234" s="96"/>
      <c r="I234" s="96" t="s">
        <v>1156</v>
      </c>
      <c r="J234" s="278">
        <v>0</v>
      </c>
      <c r="K234" s="96"/>
      <c r="L234" s="96"/>
      <c r="M234" s="96"/>
      <c r="N234" s="96"/>
      <c r="O234" s="96"/>
      <c r="P234" s="96"/>
      <c r="Q234" s="96"/>
      <c r="R234" s="96"/>
      <c r="S234" s="96"/>
      <c r="T234" s="96"/>
      <c r="U234" s="96"/>
      <c r="V234" s="96"/>
      <c r="W234" s="96"/>
      <c r="X234" s="96"/>
      <c r="Y234" s="96"/>
      <c r="Z234" s="96"/>
      <c r="AA234" s="96"/>
      <c r="AB234" s="96"/>
      <c r="AC234" s="96"/>
      <c r="AD234" s="96"/>
      <c r="AE234" s="96"/>
      <c r="AF234" s="96"/>
      <c r="AG234" s="96"/>
      <c r="AH234" s="96"/>
      <c r="AI234" s="96"/>
    </row>
    <row r="235" spans="2:35" s="30" customFormat="1" x14ac:dyDescent="0.35">
      <c r="B235" s="96" t="str">
        <f>VLOOKUP(C235,Companies[],5,FALSE)</f>
        <v>Minier</v>
      </c>
      <c r="C235" s="11" t="s">
        <v>1992</v>
      </c>
      <c r="D235" s="11" t="s">
        <v>1959</v>
      </c>
      <c r="E235" s="96" t="s">
        <v>1969</v>
      </c>
      <c r="F235" s="276"/>
      <c r="G235" s="96" t="s">
        <v>1970</v>
      </c>
      <c r="H235" s="96"/>
      <c r="I235" s="96" t="s">
        <v>1156</v>
      </c>
      <c r="J235" s="278">
        <v>1389418560</v>
      </c>
      <c r="K235" s="96"/>
      <c r="L235" s="96"/>
      <c r="M235" s="96"/>
      <c r="N235" s="96"/>
      <c r="O235" s="96"/>
      <c r="P235" s="96"/>
      <c r="Q235" s="96"/>
      <c r="R235" s="96"/>
      <c r="S235" s="96"/>
      <c r="T235" s="96"/>
      <c r="U235" s="96"/>
      <c r="V235" s="96"/>
      <c r="W235" s="96"/>
      <c r="X235" s="96"/>
      <c r="Y235" s="96"/>
      <c r="Z235" s="96"/>
      <c r="AA235" s="96"/>
      <c r="AB235" s="96"/>
      <c r="AC235" s="96"/>
      <c r="AD235" s="96"/>
      <c r="AE235" s="96"/>
      <c r="AF235" s="96"/>
      <c r="AG235" s="96"/>
      <c r="AH235" s="96"/>
      <c r="AI235" s="96"/>
    </row>
    <row r="236" spans="2:35" s="30" customFormat="1" x14ac:dyDescent="0.35">
      <c r="B236" s="96" t="str">
        <f>VLOOKUP(C236,Companies[],5,FALSE)</f>
        <v>Minier</v>
      </c>
      <c r="C236" s="11" t="s">
        <v>1992</v>
      </c>
      <c r="D236" s="11" t="s">
        <v>1960</v>
      </c>
      <c r="E236" s="96" t="s">
        <v>1971</v>
      </c>
      <c r="F236" s="276"/>
      <c r="G236" s="96" t="s">
        <v>1970</v>
      </c>
      <c r="H236" s="96"/>
      <c r="I236" s="96" t="s">
        <v>1156</v>
      </c>
      <c r="J236" s="278">
        <v>0</v>
      </c>
      <c r="K236" s="96"/>
      <c r="L236" s="96"/>
      <c r="M236" s="96"/>
      <c r="N236" s="96"/>
      <c r="O236" s="96"/>
      <c r="P236" s="96"/>
      <c r="Q236" s="96"/>
      <c r="R236" s="96"/>
      <c r="S236" s="96"/>
      <c r="T236" s="96"/>
      <c r="U236" s="96"/>
      <c r="V236" s="96"/>
      <c r="W236" s="96"/>
      <c r="X236" s="96"/>
      <c r="Y236" s="96"/>
      <c r="Z236" s="96"/>
      <c r="AA236" s="96"/>
      <c r="AB236" s="96"/>
      <c r="AC236" s="96"/>
      <c r="AD236" s="96"/>
      <c r="AE236" s="96"/>
      <c r="AF236" s="96"/>
      <c r="AG236" s="96"/>
      <c r="AH236" s="96"/>
      <c r="AI236" s="96"/>
    </row>
    <row r="237" spans="2:35" s="30" customFormat="1" x14ac:dyDescent="0.35">
      <c r="B237" s="96" t="str">
        <f>VLOOKUP(C237,Companies[],5,FALSE)</f>
        <v>Minier</v>
      </c>
      <c r="C237" s="11" t="s">
        <v>1992</v>
      </c>
      <c r="D237" s="11" t="s">
        <v>1961</v>
      </c>
      <c r="E237" s="96" t="s">
        <v>1972</v>
      </c>
      <c r="F237" s="276"/>
      <c r="G237" s="96" t="s">
        <v>1970</v>
      </c>
      <c r="H237" s="96"/>
      <c r="I237" s="96" t="s">
        <v>1156</v>
      </c>
      <c r="J237" s="278">
        <v>0</v>
      </c>
      <c r="K237" s="96"/>
      <c r="L237" s="96"/>
      <c r="M237" s="96"/>
      <c r="N237" s="96"/>
      <c r="O237" s="96"/>
      <c r="P237" s="96"/>
      <c r="Q237" s="96"/>
      <c r="R237" s="96"/>
      <c r="S237" s="96"/>
      <c r="T237" s="96"/>
      <c r="U237" s="96"/>
      <c r="V237" s="96"/>
      <c r="W237" s="96"/>
      <c r="X237" s="96"/>
      <c r="Y237" s="96"/>
      <c r="Z237" s="96"/>
      <c r="AA237" s="96"/>
      <c r="AB237" s="96"/>
      <c r="AC237" s="96"/>
      <c r="AD237" s="96"/>
      <c r="AE237" s="96"/>
      <c r="AF237" s="96"/>
      <c r="AG237" s="96"/>
      <c r="AH237" s="96"/>
      <c r="AI237" s="96"/>
    </row>
    <row r="238" spans="2:35" s="30" customFormat="1" x14ac:dyDescent="0.35">
      <c r="B238" s="96" t="str">
        <f>VLOOKUP(C238,Companies[],5,FALSE)</f>
        <v>Minier</v>
      </c>
      <c r="C238" s="11" t="s">
        <v>1992</v>
      </c>
      <c r="D238" s="11" t="s">
        <v>1961</v>
      </c>
      <c r="E238" s="96" t="s">
        <v>1973</v>
      </c>
      <c r="F238" s="276"/>
      <c r="G238" s="96" t="s">
        <v>1970</v>
      </c>
      <c r="H238" s="96"/>
      <c r="I238" s="96" t="s">
        <v>1156</v>
      </c>
      <c r="J238" s="278">
        <v>0</v>
      </c>
      <c r="K238" s="96"/>
      <c r="L238" s="96"/>
      <c r="M238" s="96"/>
      <c r="N238" s="96"/>
      <c r="O238" s="96"/>
      <c r="P238" s="96"/>
      <c r="Q238" s="96"/>
      <c r="R238" s="96"/>
      <c r="S238" s="96"/>
      <c r="T238" s="96"/>
      <c r="U238" s="96"/>
      <c r="V238" s="96"/>
      <c r="W238" s="96"/>
      <c r="X238" s="96"/>
      <c r="Y238" s="96"/>
      <c r="Z238" s="96"/>
      <c r="AA238" s="96"/>
      <c r="AB238" s="96"/>
      <c r="AC238" s="96"/>
      <c r="AD238" s="96"/>
      <c r="AE238" s="96"/>
      <c r="AF238" s="96"/>
      <c r="AG238" s="96"/>
      <c r="AH238" s="96"/>
      <c r="AI238" s="96"/>
    </row>
    <row r="239" spans="2:35" s="30" customFormat="1" x14ac:dyDescent="0.35">
      <c r="B239" s="96" t="str">
        <f>VLOOKUP(C239,Companies[],5,FALSE)</f>
        <v>Minier</v>
      </c>
      <c r="C239" s="11" t="s">
        <v>1992</v>
      </c>
      <c r="D239" s="11" t="s">
        <v>1961</v>
      </c>
      <c r="E239" s="96" t="s">
        <v>1974</v>
      </c>
      <c r="F239" s="276"/>
      <c r="G239" s="96" t="s">
        <v>1970</v>
      </c>
      <c r="H239" s="96"/>
      <c r="I239" s="96" t="s">
        <v>1156</v>
      </c>
      <c r="J239" s="278">
        <v>0</v>
      </c>
      <c r="K239" s="96"/>
      <c r="L239" s="96"/>
      <c r="M239" s="96"/>
      <c r="N239" s="96"/>
      <c r="O239" s="96"/>
      <c r="P239" s="96"/>
      <c r="Q239" s="96"/>
      <c r="R239" s="96"/>
      <c r="S239" s="96"/>
      <c r="T239" s="96"/>
      <c r="U239" s="96"/>
      <c r="V239" s="96"/>
      <c r="W239" s="96"/>
      <c r="X239" s="96"/>
      <c r="Y239" s="96"/>
      <c r="Z239" s="96"/>
      <c r="AA239" s="96"/>
      <c r="AB239" s="96"/>
      <c r="AC239" s="96"/>
      <c r="AD239" s="96"/>
      <c r="AE239" s="96"/>
      <c r="AF239" s="96"/>
      <c r="AG239" s="96"/>
      <c r="AH239" s="96"/>
      <c r="AI239" s="96"/>
    </row>
    <row r="240" spans="2:35" s="30" customFormat="1" x14ac:dyDescent="0.35">
      <c r="B240" s="96" t="str">
        <f>VLOOKUP(C240,Companies[],5,FALSE)</f>
        <v>Minier</v>
      </c>
      <c r="C240" s="11" t="s">
        <v>1992</v>
      </c>
      <c r="D240" s="11" t="s">
        <v>1961</v>
      </c>
      <c r="E240" s="96" t="s">
        <v>1975</v>
      </c>
      <c r="F240" s="276"/>
      <c r="G240" s="96" t="s">
        <v>1970</v>
      </c>
      <c r="H240" s="96"/>
      <c r="I240" s="96" t="s">
        <v>1156</v>
      </c>
      <c r="J240" s="278">
        <v>0</v>
      </c>
      <c r="K240" s="96"/>
      <c r="L240" s="96"/>
      <c r="M240" s="96"/>
      <c r="N240" s="96"/>
      <c r="O240" s="96"/>
      <c r="P240" s="96"/>
      <c r="Q240" s="96"/>
      <c r="R240" s="96"/>
      <c r="S240" s="96"/>
      <c r="T240" s="96"/>
      <c r="U240" s="96"/>
      <c r="V240" s="96"/>
      <c r="W240" s="96"/>
      <c r="X240" s="96"/>
      <c r="Y240" s="96"/>
      <c r="Z240" s="96"/>
      <c r="AA240" s="96"/>
      <c r="AB240" s="96"/>
      <c r="AC240" s="96"/>
      <c r="AD240" s="96"/>
      <c r="AE240" s="96"/>
      <c r="AF240" s="96"/>
      <c r="AG240" s="96"/>
      <c r="AH240" s="96"/>
      <c r="AI240" s="96"/>
    </row>
    <row r="241" spans="2:35" s="30" customFormat="1" x14ac:dyDescent="0.35">
      <c r="B241" s="96" t="str">
        <f>VLOOKUP(C241,Companies[],5,FALSE)</f>
        <v>Minier</v>
      </c>
      <c r="C241" s="11" t="s">
        <v>1992</v>
      </c>
      <c r="D241" s="11" t="s">
        <v>1961</v>
      </c>
      <c r="E241" s="96" t="s">
        <v>1976</v>
      </c>
      <c r="F241" s="276"/>
      <c r="G241" s="96" t="s">
        <v>1970</v>
      </c>
      <c r="H241" s="96"/>
      <c r="I241" s="96" t="s">
        <v>1156</v>
      </c>
      <c r="J241" s="278">
        <v>0</v>
      </c>
      <c r="K241" s="96"/>
      <c r="L241" s="96"/>
      <c r="M241" s="96"/>
      <c r="N241" s="96"/>
      <c r="O241" s="96"/>
      <c r="P241" s="96"/>
      <c r="Q241" s="96"/>
      <c r="R241" s="96"/>
      <c r="S241" s="96"/>
      <c r="T241" s="96"/>
      <c r="U241" s="96"/>
      <c r="V241" s="96"/>
      <c r="W241" s="96"/>
      <c r="X241" s="96"/>
      <c r="Y241" s="96"/>
      <c r="Z241" s="96"/>
      <c r="AA241" s="96"/>
      <c r="AB241" s="96"/>
      <c r="AC241" s="96"/>
      <c r="AD241" s="96"/>
      <c r="AE241" s="96"/>
      <c r="AF241" s="96"/>
      <c r="AG241" s="96"/>
      <c r="AH241" s="96"/>
      <c r="AI241" s="96"/>
    </row>
    <row r="242" spans="2:35" s="30" customFormat="1" x14ac:dyDescent="0.35">
      <c r="B242" s="96" t="str">
        <f>VLOOKUP(C242,Companies[],5,FALSE)</f>
        <v>Minier</v>
      </c>
      <c r="C242" s="11" t="s">
        <v>1992</v>
      </c>
      <c r="D242" s="11" t="s">
        <v>1962</v>
      </c>
      <c r="E242" s="96" t="s">
        <v>1945</v>
      </c>
      <c r="F242" s="276"/>
      <c r="G242" s="96" t="s">
        <v>1970</v>
      </c>
      <c r="H242" s="96"/>
      <c r="I242" s="96" t="s">
        <v>1156</v>
      </c>
      <c r="J242" s="278">
        <v>0</v>
      </c>
      <c r="K242" s="96"/>
      <c r="L242" s="96"/>
      <c r="M242" s="96"/>
      <c r="N242" s="96"/>
      <c r="O242" s="96"/>
      <c r="P242" s="96"/>
      <c r="Q242" s="96"/>
      <c r="R242" s="96"/>
      <c r="S242" s="96"/>
      <c r="T242" s="96"/>
      <c r="U242" s="96"/>
      <c r="V242" s="96"/>
      <c r="W242" s="96"/>
      <c r="X242" s="96"/>
      <c r="Y242" s="96"/>
      <c r="Z242" s="96"/>
      <c r="AA242" s="96"/>
      <c r="AB242" s="96"/>
      <c r="AC242" s="96"/>
      <c r="AD242" s="96"/>
      <c r="AE242" s="96"/>
      <c r="AF242" s="96"/>
      <c r="AG242" s="96"/>
      <c r="AH242" s="96"/>
      <c r="AI242" s="96"/>
    </row>
    <row r="243" spans="2:35" s="30" customFormat="1" x14ac:dyDescent="0.35">
      <c r="B243" s="96" t="str">
        <f>VLOOKUP(C243,Companies[],5,FALSE)</f>
        <v>Minier</v>
      </c>
      <c r="C243" s="11" t="s">
        <v>1992</v>
      </c>
      <c r="D243" s="11" t="s">
        <v>1962</v>
      </c>
      <c r="E243" s="96" t="s">
        <v>1944</v>
      </c>
      <c r="F243" s="276"/>
      <c r="G243" s="96" t="s">
        <v>1970</v>
      </c>
      <c r="H243" s="96"/>
      <c r="I243" s="96" t="s">
        <v>1156</v>
      </c>
      <c r="J243" s="278">
        <v>0</v>
      </c>
      <c r="K243" s="96"/>
      <c r="L243" s="96"/>
      <c r="M243" s="96"/>
      <c r="N243" s="96"/>
      <c r="O243" s="96"/>
      <c r="P243" s="96"/>
      <c r="Q243" s="96"/>
      <c r="R243" s="96"/>
      <c r="S243" s="96"/>
      <c r="T243" s="96"/>
      <c r="U243" s="96"/>
      <c r="V243" s="96"/>
      <c r="W243" s="96"/>
      <c r="X243" s="96"/>
      <c r="Y243" s="96"/>
      <c r="Z243" s="96"/>
      <c r="AA243" s="96"/>
      <c r="AB243" s="96"/>
      <c r="AC243" s="96"/>
      <c r="AD243" s="96"/>
      <c r="AE243" s="96"/>
      <c r="AF243" s="96"/>
      <c r="AG243" s="96"/>
      <c r="AH243" s="96"/>
      <c r="AI243" s="96"/>
    </row>
    <row r="244" spans="2:35" s="30" customFormat="1" x14ac:dyDescent="0.35">
      <c r="B244" s="96" t="str">
        <f>VLOOKUP(C244,Companies[],5,FALSE)</f>
        <v>Minier</v>
      </c>
      <c r="C244" s="11" t="s">
        <v>1992</v>
      </c>
      <c r="D244" s="11" t="s">
        <v>1962</v>
      </c>
      <c r="E244" s="96" t="s">
        <v>1977</v>
      </c>
      <c r="F244" s="276"/>
      <c r="G244" s="96" t="s">
        <v>1970</v>
      </c>
      <c r="H244" s="96"/>
      <c r="I244" s="96" t="s">
        <v>1156</v>
      </c>
      <c r="J244" s="278">
        <v>0</v>
      </c>
      <c r="K244" s="96"/>
      <c r="L244" s="96"/>
      <c r="M244" s="96"/>
      <c r="N244" s="96"/>
      <c r="O244" s="96"/>
      <c r="P244" s="96"/>
      <c r="Q244" s="96"/>
      <c r="R244" s="96"/>
      <c r="S244" s="96"/>
      <c r="T244" s="96"/>
      <c r="U244" s="96"/>
      <c r="V244" s="96"/>
      <c r="W244" s="96"/>
      <c r="X244" s="96"/>
      <c r="Y244" s="96"/>
      <c r="Z244" s="96"/>
      <c r="AA244" s="96"/>
      <c r="AB244" s="96"/>
      <c r="AC244" s="96"/>
      <c r="AD244" s="96"/>
      <c r="AE244" s="96"/>
      <c r="AF244" s="96"/>
      <c r="AG244" s="96"/>
      <c r="AH244" s="96"/>
      <c r="AI244" s="96"/>
    </row>
    <row r="245" spans="2:35" s="30" customFormat="1" x14ac:dyDescent="0.35">
      <c r="B245" s="96" t="str">
        <f>VLOOKUP(C245,Companies[],5,FALSE)</f>
        <v>Minier</v>
      </c>
      <c r="C245" s="11" t="s">
        <v>1992</v>
      </c>
      <c r="D245" s="11" t="s">
        <v>1962</v>
      </c>
      <c r="E245" s="96" t="s">
        <v>1948</v>
      </c>
      <c r="F245" s="276"/>
      <c r="G245" s="96" t="s">
        <v>1970</v>
      </c>
      <c r="H245" s="96"/>
      <c r="I245" s="96" t="s">
        <v>1156</v>
      </c>
      <c r="J245" s="278">
        <v>0</v>
      </c>
      <c r="K245" s="96"/>
      <c r="L245" s="96"/>
      <c r="M245" s="96"/>
      <c r="N245" s="96"/>
      <c r="O245" s="96"/>
      <c r="P245" s="96"/>
      <c r="Q245" s="96"/>
      <c r="R245" s="96"/>
      <c r="S245" s="96"/>
      <c r="T245" s="96"/>
      <c r="U245" s="96"/>
      <c r="V245" s="96"/>
      <c r="W245" s="96"/>
      <c r="X245" s="96"/>
      <c r="Y245" s="96"/>
      <c r="Z245" s="96"/>
      <c r="AA245" s="96"/>
      <c r="AB245" s="96"/>
      <c r="AC245" s="96"/>
      <c r="AD245" s="96"/>
      <c r="AE245" s="96"/>
      <c r="AF245" s="96"/>
      <c r="AG245" s="96"/>
      <c r="AH245" s="96"/>
      <c r="AI245" s="96"/>
    </row>
    <row r="246" spans="2:35" s="30" customFormat="1" x14ac:dyDescent="0.35">
      <c r="B246" s="96" t="str">
        <f>VLOOKUP(C246,Companies[],5,FALSE)</f>
        <v>Minier</v>
      </c>
      <c r="C246" s="11" t="s">
        <v>1992</v>
      </c>
      <c r="D246" s="11" t="s">
        <v>1962</v>
      </c>
      <c r="E246" s="96" t="s">
        <v>1949</v>
      </c>
      <c r="F246" s="276"/>
      <c r="G246" s="96" t="s">
        <v>1970</v>
      </c>
      <c r="H246" s="96"/>
      <c r="I246" s="96" t="s">
        <v>1156</v>
      </c>
      <c r="J246" s="278">
        <v>9331450</v>
      </c>
      <c r="K246" s="96"/>
      <c r="L246" s="96"/>
      <c r="M246" s="96"/>
      <c r="N246" s="96"/>
      <c r="O246" s="96"/>
      <c r="P246" s="96"/>
      <c r="Q246" s="96"/>
      <c r="R246" s="96"/>
      <c r="S246" s="96"/>
      <c r="T246" s="96"/>
      <c r="U246" s="96"/>
      <c r="V246" s="96"/>
      <c r="W246" s="96"/>
      <c r="X246" s="96"/>
      <c r="Y246" s="96"/>
      <c r="Z246" s="96"/>
      <c r="AA246" s="96"/>
      <c r="AB246" s="96"/>
      <c r="AC246" s="96"/>
      <c r="AD246" s="96"/>
      <c r="AE246" s="96"/>
      <c r="AF246" s="96"/>
      <c r="AG246" s="96"/>
      <c r="AH246" s="96"/>
      <c r="AI246" s="96"/>
    </row>
    <row r="247" spans="2:35" s="30" customFormat="1" x14ac:dyDescent="0.35">
      <c r="B247" s="96" t="str">
        <f>VLOOKUP(C247,Companies[],5,FALSE)</f>
        <v>Minier</v>
      </c>
      <c r="C247" s="11" t="s">
        <v>1992</v>
      </c>
      <c r="D247" s="11" t="s">
        <v>1962</v>
      </c>
      <c r="E247" s="96" t="s">
        <v>1978</v>
      </c>
      <c r="F247" s="276"/>
      <c r="G247" s="96" t="s">
        <v>1970</v>
      </c>
      <c r="H247" s="96"/>
      <c r="I247" s="96" t="s">
        <v>1156</v>
      </c>
      <c r="J247" s="278">
        <v>0</v>
      </c>
      <c r="K247" s="96"/>
      <c r="L247" s="96"/>
      <c r="M247" s="96"/>
      <c r="N247" s="96"/>
      <c r="O247" s="96"/>
      <c r="P247" s="96"/>
      <c r="Q247" s="96"/>
      <c r="R247" s="96"/>
      <c r="S247" s="96"/>
      <c r="T247" s="96"/>
      <c r="U247" s="96"/>
      <c r="V247" s="96"/>
      <c r="W247" s="96"/>
      <c r="X247" s="96"/>
      <c r="Y247" s="96"/>
      <c r="Z247" s="96"/>
      <c r="AA247" s="96"/>
      <c r="AB247" s="96"/>
      <c r="AC247" s="96"/>
      <c r="AD247" s="96"/>
      <c r="AE247" s="96"/>
      <c r="AF247" s="96"/>
      <c r="AG247" s="96"/>
      <c r="AH247" s="96"/>
      <c r="AI247" s="96"/>
    </row>
    <row r="248" spans="2:35" s="30" customFormat="1" x14ac:dyDescent="0.35">
      <c r="B248" s="96" t="str">
        <f>VLOOKUP(C248,Companies[],5,FALSE)</f>
        <v>Minier</v>
      </c>
      <c r="C248" s="11" t="s">
        <v>1992</v>
      </c>
      <c r="D248" s="11" t="s">
        <v>1962</v>
      </c>
      <c r="E248" s="96" t="s">
        <v>1951</v>
      </c>
      <c r="F248" s="276"/>
      <c r="G248" s="96" t="s">
        <v>1970</v>
      </c>
      <c r="H248" s="96"/>
      <c r="I248" s="96" t="s">
        <v>1156</v>
      </c>
      <c r="J248" s="278">
        <v>0</v>
      </c>
      <c r="K248" s="96"/>
      <c r="L248" s="96"/>
      <c r="M248" s="96"/>
      <c r="N248" s="96"/>
      <c r="O248" s="96"/>
      <c r="P248" s="96"/>
      <c r="Q248" s="96"/>
      <c r="R248" s="96"/>
      <c r="S248" s="96"/>
      <c r="T248" s="96"/>
      <c r="U248" s="96"/>
      <c r="V248" s="96"/>
      <c r="W248" s="96"/>
      <c r="X248" s="96"/>
      <c r="Y248" s="96"/>
      <c r="Z248" s="96"/>
      <c r="AA248" s="96"/>
      <c r="AB248" s="96"/>
      <c r="AC248" s="96"/>
      <c r="AD248" s="96"/>
      <c r="AE248" s="96"/>
      <c r="AF248" s="96"/>
      <c r="AG248" s="96"/>
      <c r="AH248" s="96"/>
      <c r="AI248" s="96"/>
    </row>
    <row r="249" spans="2:35" s="30" customFormat="1" x14ac:dyDescent="0.35">
      <c r="B249" s="96" t="str">
        <f>VLOOKUP(C249,Companies[],5,FALSE)</f>
        <v>Minier</v>
      </c>
      <c r="C249" s="11" t="s">
        <v>1992</v>
      </c>
      <c r="D249" s="11" t="s">
        <v>1963</v>
      </c>
      <c r="E249" s="96" t="s">
        <v>1979</v>
      </c>
      <c r="F249" s="276"/>
      <c r="G249" s="96" t="s">
        <v>1970</v>
      </c>
      <c r="H249" s="96"/>
      <c r="I249" s="96" t="s">
        <v>1156</v>
      </c>
      <c r="J249" s="278">
        <v>0</v>
      </c>
      <c r="K249" s="96"/>
      <c r="L249" s="96"/>
      <c r="M249" s="96"/>
      <c r="N249" s="96"/>
      <c r="O249" s="96"/>
      <c r="P249" s="96"/>
      <c r="Q249" s="96"/>
      <c r="R249" s="96"/>
      <c r="S249" s="96"/>
      <c r="T249" s="96"/>
      <c r="U249" s="96"/>
      <c r="V249" s="96"/>
      <c r="W249" s="96"/>
      <c r="X249" s="96"/>
      <c r="Y249" s="96"/>
      <c r="Z249" s="96"/>
      <c r="AA249" s="96"/>
      <c r="AB249" s="96"/>
      <c r="AC249" s="96"/>
      <c r="AD249" s="96"/>
      <c r="AE249" s="96"/>
      <c r="AF249" s="96"/>
      <c r="AG249" s="96"/>
      <c r="AH249" s="96"/>
      <c r="AI249" s="96"/>
    </row>
    <row r="250" spans="2:35" s="30" customFormat="1" x14ac:dyDescent="0.35">
      <c r="B250" s="96" t="str">
        <f>VLOOKUP(C250,Companies[],5,FALSE)</f>
        <v>Minier</v>
      </c>
      <c r="C250" s="11" t="s">
        <v>1992</v>
      </c>
      <c r="D250" s="11" t="s">
        <v>1963</v>
      </c>
      <c r="E250" s="96" t="s">
        <v>1980</v>
      </c>
      <c r="F250" s="276"/>
      <c r="G250" s="96" t="s">
        <v>1970</v>
      </c>
      <c r="H250" s="96"/>
      <c r="I250" s="96" t="s">
        <v>1156</v>
      </c>
      <c r="J250" s="278">
        <v>0</v>
      </c>
      <c r="K250" s="96"/>
      <c r="L250" s="96"/>
      <c r="M250" s="96"/>
      <c r="N250" s="96"/>
      <c r="O250" s="96"/>
      <c r="P250" s="96"/>
      <c r="Q250" s="96"/>
      <c r="R250" s="96"/>
      <c r="S250" s="96"/>
      <c r="T250" s="96"/>
      <c r="U250" s="96"/>
      <c r="V250" s="96"/>
      <c r="W250" s="96"/>
      <c r="X250" s="96"/>
      <c r="Y250" s="96"/>
      <c r="Z250" s="96"/>
      <c r="AA250" s="96"/>
      <c r="AB250" s="96"/>
      <c r="AC250" s="96"/>
      <c r="AD250" s="96"/>
      <c r="AE250" s="96"/>
      <c r="AF250" s="96"/>
      <c r="AG250" s="96"/>
      <c r="AH250" s="96"/>
      <c r="AI250" s="96"/>
    </row>
    <row r="251" spans="2:35" s="30" customFormat="1" x14ac:dyDescent="0.35">
      <c r="B251" s="96" t="str">
        <f>VLOOKUP(C251,Companies[],5,FALSE)</f>
        <v>Minier</v>
      </c>
      <c r="C251" s="11" t="s">
        <v>1992</v>
      </c>
      <c r="D251" s="11" t="s">
        <v>1963</v>
      </c>
      <c r="E251" s="96" t="s">
        <v>1954</v>
      </c>
      <c r="F251" s="276"/>
      <c r="G251" s="96" t="s">
        <v>1970</v>
      </c>
      <c r="H251" s="96"/>
      <c r="I251" s="96" t="s">
        <v>1156</v>
      </c>
      <c r="J251" s="278">
        <v>0</v>
      </c>
      <c r="K251" s="96"/>
      <c r="L251" s="96"/>
      <c r="M251" s="96"/>
      <c r="N251" s="96"/>
      <c r="O251" s="96"/>
      <c r="P251" s="96"/>
      <c r="Q251" s="96"/>
      <c r="R251" s="96"/>
      <c r="S251" s="96"/>
      <c r="T251" s="96"/>
      <c r="U251" s="96"/>
      <c r="V251" s="96"/>
      <c r="W251" s="96"/>
      <c r="X251" s="96"/>
      <c r="Y251" s="96"/>
      <c r="Z251" s="96"/>
      <c r="AA251" s="96"/>
      <c r="AB251" s="96"/>
      <c r="AC251" s="96"/>
      <c r="AD251" s="96"/>
      <c r="AE251" s="96"/>
      <c r="AF251" s="96"/>
      <c r="AG251" s="96"/>
      <c r="AH251" s="96"/>
      <c r="AI251" s="96"/>
    </row>
    <row r="252" spans="2:35" s="30" customFormat="1" x14ac:dyDescent="0.35">
      <c r="B252" s="96" t="str">
        <f>VLOOKUP(C252,Companies[],5,FALSE)</f>
        <v>Minier</v>
      </c>
      <c r="C252" s="11" t="s">
        <v>1992</v>
      </c>
      <c r="D252" s="11" t="s">
        <v>1965</v>
      </c>
      <c r="E252" s="96" t="s">
        <v>1958</v>
      </c>
      <c r="F252" s="276"/>
      <c r="G252" s="96" t="s">
        <v>1970</v>
      </c>
      <c r="H252" s="96"/>
      <c r="I252" s="96" t="s">
        <v>1156</v>
      </c>
      <c r="J252" s="278">
        <v>0</v>
      </c>
      <c r="K252" s="96"/>
      <c r="L252" s="96"/>
      <c r="M252" s="96"/>
      <c r="N252" s="96"/>
      <c r="O252" s="96"/>
      <c r="P252" s="96"/>
      <c r="Q252" s="96"/>
      <c r="R252" s="96"/>
      <c r="S252" s="96"/>
      <c r="T252" s="96"/>
      <c r="U252" s="96"/>
      <c r="V252" s="96"/>
      <c r="W252" s="96"/>
      <c r="X252" s="96"/>
      <c r="Y252" s="96"/>
      <c r="Z252" s="96"/>
      <c r="AA252" s="96"/>
      <c r="AB252" s="96"/>
      <c r="AC252" s="96"/>
      <c r="AD252" s="96"/>
      <c r="AE252" s="96"/>
      <c r="AF252" s="96"/>
      <c r="AG252" s="96"/>
      <c r="AH252" s="96"/>
      <c r="AI252" s="96"/>
    </row>
    <row r="253" spans="2:35" s="30" customFormat="1" x14ac:dyDescent="0.35">
      <c r="B253" s="96" t="str">
        <f>VLOOKUP(C253,Companies[],5,FALSE)</f>
        <v>Minier</v>
      </c>
      <c r="C253" s="11" t="s">
        <v>1992</v>
      </c>
      <c r="D253" s="11" t="s">
        <v>1964</v>
      </c>
      <c r="E253" s="96" t="s">
        <v>1956</v>
      </c>
      <c r="F253" s="276"/>
      <c r="G253" s="96" t="s">
        <v>1970</v>
      </c>
      <c r="H253" s="96"/>
      <c r="I253" s="96" t="s">
        <v>1156</v>
      </c>
      <c r="J253" s="278">
        <v>0</v>
      </c>
      <c r="K253" s="96"/>
      <c r="L253" s="96"/>
      <c r="M253" s="96"/>
      <c r="N253" s="96"/>
      <c r="O253" s="96"/>
      <c r="P253" s="96"/>
      <c r="Q253" s="96"/>
      <c r="R253" s="96"/>
      <c r="S253" s="96"/>
      <c r="T253" s="96"/>
      <c r="U253" s="96"/>
      <c r="V253" s="96"/>
      <c r="W253" s="96"/>
      <c r="X253" s="96"/>
      <c r="Y253" s="96"/>
      <c r="Z253" s="96"/>
      <c r="AA253" s="96"/>
      <c r="AB253" s="96"/>
      <c r="AC253" s="96"/>
      <c r="AD253" s="96"/>
      <c r="AE253" s="96"/>
      <c r="AF253" s="96"/>
      <c r="AG253" s="96"/>
      <c r="AH253" s="96"/>
      <c r="AI253" s="96"/>
    </row>
    <row r="254" spans="2:35" s="30" customFormat="1" x14ac:dyDescent="0.35">
      <c r="B254" s="96" t="str">
        <f>VLOOKUP(C254,Companies[],5,FALSE)</f>
        <v>Minier</v>
      </c>
      <c r="C254" s="11" t="s">
        <v>1992</v>
      </c>
      <c r="D254" s="11" t="s">
        <v>1966</v>
      </c>
      <c r="E254" s="96" t="s">
        <v>509</v>
      </c>
      <c r="F254" s="276"/>
      <c r="G254" s="96" t="s">
        <v>1970</v>
      </c>
      <c r="H254" s="96"/>
      <c r="I254" s="96" t="s">
        <v>1156</v>
      </c>
      <c r="J254" s="278">
        <v>0</v>
      </c>
      <c r="K254" s="96"/>
      <c r="L254" s="96"/>
      <c r="M254" s="96"/>
      <c r="N254" s="96"/>
      <c r="O254" s="96"/>
      <c r="P254" s="96"/>
      <c r="Q254" s="96"/>
      <c r="R254" s="96"/>
      <c r="S254" s="96"/>
      <c r="T254" s="96"/>
      <c r="U254" s="96"/>
      <c r="V254" s="96"/>
      <c r="W254" s="96"/>
      <c r="X254" s="96"/>
      <c r="Y254" s="96"/>
      <c r="Z254" s="96"/>
      <c r="AA254" s="96"/>
      <c r="AB254" s="96"/>
      <c r="AC254" s="96"/>
      <c r="AD254" s="96"/>
      <c r="AE254" s="96"/>
      <c r="AF254" s="96"/>
      <c r="AG254" s="96"/>
      <c r="AH254" s="96"/>
      <c r="AI254" s="96"/>
    </row>
    <row r="255" spans="2:35" s="30" customFormat="1" x14ac:dyDescent="0.35">
      <c r="B255" s="65">
        <f>VLOOKUP(C255,Companies[],5,FALSE)</f>
        <v>0</v>
      </c>
      <c r="C255" s="65" t="s">
        <v>147</v>
      </c>
      <c r="D255" s="96"/>
      <c r="E255" s="96"/>
      <c r="F255" s="96"/>
      <c r="G255" s="96"/>
      <c r="H255" s="65"/>
      <c r="I255" s="96"/>
      <c r="J255" s="108"/>
      <c r="K255" s="96"/>
      <c r="L255" s="96"/>
      <c r="M255" s="96"/>
      <c r="N255" s="96"/>
      <c r="O255" s="96"/>
      <c r="P255" s="96"/>
      <c r="Q255" s="96"/>
      <c r="R255" s="96"/>
      <c r="S255" s="96"/>
      <c r="T255" s="96"/>
      <c r="U255" s="96"/>
      <c r="V255" s="96"/>
      <c r="W255" s="96"/>
      <c r="X255" s="96"/>
      <c r="Y255" s="96"/>
      <c r="Z255" s="96"/>
      <c r="AA255" s="96"/>
      <c r="AB255" s="96"/>
      <c r="AC255" s="96"/>
      <c r="AD255" s="96"/>
      <c r="AE255" s="96"/>
      <c r="AF255" s="96"/>
      <c r="AG255" s="96"/>
      <c r="AH255" s="96"/>
      <c r="AI255" s="96"/>
    </row>
    <row r="256" spans="2:35" s="30" customFormat="1" ht="15.6" thickBot="1" x14ac:dyDescent="0.4">
      <c r="B256" s="96"/>
      <c r="C256" s="96"/>
      <c r="D256" s="96"/>
      <c r="E256" s="96"/>
      <c r="F256" s="96"/>
      <c r="G256" s="103"/>
      <c r="H256" s="96"/>
      <c r="I256" s="96"/>
      <c r="J256" s="96"/>
      <c r="K256" s="96"/>
      <c r="L256" s="96"/>
      <c r="M256" s="96"/>
      <c r="N256" s="96"/>
      <c r="O256" s="96"/>
      <c r="P256" s="96"/>
      <c r="Q256" s="96"/>
      <c r="R256" s="96"/>
      <c r="S256" s="96"/>
      <c r="T256" s="96"/>
      <c r="U256" s="96"/>
      <c r="V256" s="96"/>
      <c r="W256" s="96"/>
      <c r="X256" s="96"/>
      <c r="Y256" s="96"/>
      <c r="Z256" s="96"/>
      <c r="AA256" s="96"/>
      <c r="AB256" s="96"/>
      <c r="AC256" s="96"/>
      <c r="AD256" s="96"/>
      <c r="AE256" s="96"/>
      <c r="AF256" s="96"/>
      <c r="AG256" s="96"/>
      <c r="AH256" s="96"/>
      <c r="AI256" s="96"/>
    </row>
    <row r="257" spans="3:33" s="30" customFormat="1" ht="15.6" thickBot="1" x14ac:dyDescent="0.4">
      <c r="C257" s="96"/>
      <c r="D257" s="96"/>
      <c r="E257" s="96"/>
      <c r="F257" s="96"/>
      <c r="G257" s="103"/>
      <c r="H257" s="66" t="s">
        <v>222</v>
      </c>
      <c r="I257" s="67"/>
      <c r="J257" s="68">
        <f>SUMIF(Table10[Devise de déclaration],"USD",Table10[Valeur des recettes])+(IFERROR(SUMIF(Table10[Devise de déclaration],"&lt;&gt;USD",Table10[Valeur des recettes])/'1-Présentation'!$E$28,0))</f>
        <v>99551537.222163156</v>
      </c>
      <c r="K257" s="96"/>
      <c r="L257" s="96"/>
      <c r="M257" s="96"/>
      <c r="N257" s="96"/>
      <c r="O257" s="96"/>
      <c r="P257" s="96"/>
      <c r="Q257" s="96"/>
      <c r="R257" s="96"/>
      <c r="S257" s="96"/>
      <c r="T257" s="96"/>
      <c r="U257" s="96"/>
      <c r="V257" s="96"/>
      <c r="W257" s="96"/>
      <c r="X257" s="96"/>
      <c r="Y257" s="96"/>
      <c r="Z257" s="96"/>
      <c r="AA257" s="96"/>
      <c r="AB257" s="96"/>
      <c r="AC257" s="96"/>
      <c r="AD257" s="96"/>
      <c r="AE257" s="96"/>
      <c r="AF257" s="96"/>
      <c r="AG257" s="96"/>
    </row>
    <row r="258" spans="3:33" s="30" customFormat="1" ht="15.6" thickBot="1" x14ac:dyDescent="0.4">
      <c r="C258" s="96"/>
      <c r="D258" s="96"/>
      <c r="E258" s="96"/>
      <c r="F258" s="96"/>
      <c r="G258" s="103"/>
      <c r="H258" s="91"/>
      <c r="I258" s="91"/>
      <c r="J258" s="92"/>
      <c r="K258" s="96"/>
      <c r="L258" s="96"/>
      <c r="M258" s="96"/>
      <c r="N258" s="96"/>
      <c r="O258" s="96"/>
      <c r="P258" s="96"/>
      <c r="Q258" s="96"/>
      <c r="R258" s="96"/>
      <c r="S258" s="96"/>
      <c r="T258" s="96"/>
      <c r="U258" s="96"/>
      <c r="V258" s="96"/>
      <c r="W258" s="96"/>
      <c r="X258" s="96"/>
      <c r="Y258" s="96"/>
      <c r="Z258" s="96"/>
      <c r="AA258" s="96"/>
      <c r="AB258" s="96"/>
      <c r="AC258" s="96"/>
      <c r="AD258" s="96"/>
      <c r="AE258" s="96"/>
      <c r="AF258" s="96"/>
      <c r="AG258" s="96"/>
    </row>
    <row r="259" spans="3:33" s="30" customFormat="1" ht="16.8" thickBot="1" x14ac:dyDescent="0.4">
      <c r="C259" s="96"/>
      <c r="D259" s="96"/>
      <c r="E259" s="96"/>
      <c r="F259" s="96"/>
      <c r="G259" s="103"/>
      <c r="H259" s="90" t="str">
        <f>"Total in "&amp;'[2]1-Présentation'!$E$27</f>
        <v xml:space="preserve">Total in </v>
      </c>
      <c r="I259" s="67"/>
      <c r="J259" s="68">
        <f>IF('1-Présentation'!$E$27="USD",0,SUMIF(Table10[Devise de déclaration],'1-Présentation'!$E$27,Table10[Valeur des recettes]))+(IFERROR(SUMIF(Table10[Devise de déclaration],"USD",Table10[Valeur des recettes])*'[2]1-Présentation'!$E$28,0))</f>
        <v>440972493763.92169</v>
      </c>
      <c r="K259" s="96"/>
      <c r="L259" s="96"/>
      <c r="M259" s="96"/>
      <c r="N259" s="96"/>
      <c r="O259" s="96"/>
      <c r="P259" s="96"/>
      <c r="Q259" s="96"/>
      <c r="R259" s="96"/>
      <c r="S259" s="96"/>
      <c r="T259" s="96"/>
      <c r="U259" s="96"/>
      <c r="V259" s="96"/>
      <c r="W259" s="96"/>
      <c r="X259" s="96"/>
      <c r="Y259" s="96"/>
      <c r="Z259" s="96"/>
      <c r="AA259" s="96"/>
      <c r="AB259" s="96"/>
      <c r="AC259" s="96"/>
      <c r="AD259" s="96"/>
      <c r="AE259" s="96"/>
      <c r="AF259" s="96"/>
      <c r="AG259" s="96"/>
    </row>
    <row r="260" spans="3:33" s="30" customFormat="1" x14ac:dyDescent="0.35">
      <c r="C260" s="96"/>
      <c r="D260" s="96"/>
      <c r="E260" s="96"/>
      <c r="F260" s="96"/>
      <c r="G260" s="96"/>
      <c r="H260" s="96"/>
      <c r="I260" s="96"/>
      <c r="J260" s="96"/>
      <c r="K260" s="96"/>
      <c r="L260" s="96"/>
      <c r="M260" s="96"/>
      <c r="N260" s="96"/>
      <c r="O260" s="96"/>
      <c r="P260" s="96"/>
      <c r="Q260" s="96"/>
      <c r="R260" s="96"/>
      <c r="S260" s="96"/>
      <c r="T260" s="96"/>
      <c r="U260" s="96"/>
      <c r="V260" s="96"/>
      <c r="W260" s="96"/>
      <c r="X260" s="96"/>
      <c r="Y260" s="96"/>
      <c r="Z260" s="96"/>
      <c r="AA260" s="96"/>
      <c r="AB260" s="96"/>
      <c r="AC260" s="96"/>
      <c r="AD260" s="96"/>
      <c r="AE260" s="96"/>
      <c r="AF260" s="96"/>
      <c r="AG260" s="96"/>
    </row>
    <row r="261" spans="3:33" ht="23.25" customHeight="1" x14ac:dyDescent="0.35">
      <c r="C261" s="344" t="s">
        <v>223</v>
      </c>
      <c r="D261" s="344"/>
      <c r="E261" s="344"/>
      <c r="F261" s="344"/>
      <c r="G261" s="344"/>
      <c r="H261" s="344"/>
      <c r="I261" s="344"/>
      <c r="J261" s="344"/>
      <c r="K261" s="344"/>
      <c r="L261" s="344"/>
      <c r="M261" s="344"/>
      <c r="N261" s="344"/>
    </row>
    <row r="262" spans="3:33" s="30" customFormat="1" x14ac:dyDescent="0.35">
      <c r="C262" s="343" t="s">
        <v>224</v>
      </c>
      <c r="D262" s="343"/>
      <c r="E262" s="343"/>
      <c r="F262" s="343"/>
      <c r="G262" s="343"/>
      <c r="H262" s="343"/>
      <c r="I262" s="343"/>
      <c r="J262" s="343"/>
      <c r="K262" s="343"/>
      <c r="L262" s="343"/>
      <c r="M262" s="343"/>
      <c r="N262" s="343"/>
      <c r="O262" s="96"/>
      <c r="P262" s="96"/>
      <c r="Q262" s="96"/>
      <c r="R262" s="96"/>
      <c r="S262" s="96"/>
      <c r="T262" s="96"/>
      <c r="U262" s="96"/>
      <c r="V262" s="96"/>
      <c r="W262" s="96"/>
      <c r="X262" s="96"/>
      <c r="Y262" s="96"/>
      <c r="Z262" s="96"/>
      <c r="AA262" s="96"/>
      <c r="AB262" s="96"/>
      <c r="AC262" s="96"/>
      <c r="AD262" s="96"/>
      <c r="AE262" s="96"/>
      <c r="AF262" s="96"/>
      <c r="AG262" s="96"/>
    </row>
    <row r="263" spans="3:33" s="30" customFormat="1" x14ac:dyDescent="0.35">
      <c r="C263" s="343"/>
      <c r="D263" s="343"/>
      <c r="E263" s="343"/>
      <c r="F263" s="343"/>
      <c r="G263" s="343"/>
      <c r="H263" s="343"/>
      <c r="I263" s="343"/>
      <c r="J263" s="343"/>
      <c r="K263" s="343"/>
      <c r="L263" s="343"/>
      <c r="M263" s="343"/>
      <c r="N263" s="343"/>
      <c r="O263" s="96"/>
      <c r="P263" s="96"/>
      <c r="Q263" s="96"/>
      <c r="R263" s="96"/>
      <c r="S263" s="96"/>
      <c r="T263" s="96"/>
      <c r="U263" s="96"/>
      <c r="V263" s="96"/>
      <c r="W263" s="96"/>
      <c r="X263" s="96"/>
      <c r="Y263" s="96"/>
      <c r="Z263" s="96"/>
      <c r="AA263" s="96"/>
      <c r="AB263" s="96"/>
      <c r="AC263" s="96"/>
      <c r="AD263" s="96"/>
      <c r="AE263" s="96"/>
      <c r="AF263" s="96"/>
      <c r="AG263" s="96"/>
    </row>
    <row r="264" spans="3:33" s="30" customFormat="1" x14ac:dyDescent="0.35">
      <c r="C264" s="343" t="s">
        <v>225</v>
      </c>
      <c r="D264" s="343"/>
      <c r="E264" s="343"/>
      <c r="F264" s="343"/>
      <c r="G264" s="343"/>
      <c r="H264" s="343"/>
      <c r="I264" s="343"/>
      <c r="J264" s="343"/>
      <c r="K264" s="343"/>
      <c r="L264" s="343"/>
      <c r="M264" s="343"/>
      <c r="N264" s="343"/>
      <c r="O264" s="96"/>
      <c r="P264" s="96"/>
      <c r="Q264" s="96"/>
      <c r="R264" s="96"/>
      <c r="S264" s="96"/>
      <c r="T264" s="96"/>
      <c r="U264" s="96"/>
      <c r="V264" s="96"/>
      <c r="W264" s="96"/>
      <c r="X264" s="96"/>
      <c r="Y264" s="96"/>
      <c r="Z264" s="96"/>
      <c r="AA264" s="96"/>
      <c r="AB264" s="96"/>
      <c r="AC264" s="96"/>
      <c r="AD264" s="96"/>
      <c r="AE264" s="96"/>
      <c r="AF264" s="96"/>
      <c r="AG264" s="96"/>
    </row>
    <row r="265" spans="3:33" s="30" customFormat="1" x14ac:dyDescent="0.35">
      <c r="C265" s="343" t="s">
        <v>227</v>
      </c>
      <c r="D265" s="343"/>
      <c r="E265" s="343"/>
      <c r="F265" s="343"/>
      <c r="G265" s="343"/>
      <c r="H265" s="343"/>
      <c r="I265" s="343"/>
      <c r="J265" s="343"/>
      <c r="K265" s="343"/>
      <c r="L265" s="343"/>
      <c r="M265" s="343"/>
      <c r="N265" s="343"/>
      <c r="O265" s="96"/>
      <c r="P265" s="96"/>
      <c r="Q265" s="96"/>
      <c r="R265" s="96"/>
      <c r="S265" s="96"/>
      <c r="T265" s="96"/>
      <c r="U265" s="96"/>
      <c r="V265" s="96"/>
      <c r="W265" s="96"/>
      <c r="X265" s="96"/>
      <c r="Y265" s="96"/>
      <c r="Z265" s="96"/>
      <c r="AA265" s="96"/>
      <c r="AB265" s="96"/>
      <c r="AC265" s="96"/>
      <c r="AD265" s="96"/>
      <c r="AE265" s="96"/>
      <c r="AF265" s="96"/>
      <c r="AG265" s="96"/>
    </row>
    <row r="266" spans="3:33" s="30" customFormat="1" x14ac:dyDescent="0.35">
      <c r="C266" s="343" t="s">
        <v>233</v>
      </c>
      <c r="D266" s="343"/>
      <c r="E266" s="343"/>
      <c r="F266" s="343"/>
      <c r="G266" s="343"/>
      <c r="H266" s="343"/>
      <c r="I266" s="343"/>
      <c r="J266" s="343"/>
      <c r="K266" s="343"/>
      <c r="L266" s="343"/>
      <c r="M266" s="343"/>
      <c r="N266" s="343"/>
      <c r="O266" s="96"/>
      <c r="P266" s="96"/>
      <c r="Q266" s="96"/>
      <c r="R266" s="96"/>
      <c r="S266" s="96"/>
      <c r="T266" s="96"/>
      <c r="U266" s="96"/>
      <c r="V266" s="96"/>
      <c r="W266" s="96"/>
      <c r="X266" s="96"/>
      <c r="Y266" s="96"/>
      <c r="Z266" s="96"/>
      <c r="AA266" s="96"/>
      <c r="AB266" s="96"/>
      <c r="AC266" s="96"/>
      <c r="AD266" s="96"/>
      <c r="AE266" s="96"/>
      <c r="AF266" s="96"/>
      <c r="AG266" s="96"/>
    </row>
    <row r="267" spans="3:33" s="30" customFormat="1" x14ac:dyDescent="0.35">
      <c r="C267" s="343" t="s">
        <v>235</v>
      </c>
      <c r="D267" s="343"/>
      <c r="E267" s="343"/>
      <c r="F267" s="343"/>
      <c r="G267" s="343"/>
      <c r="H267" s="343"/>
      <c r="I267" s="343"/>
      <c r="J267" s="343"/>
      <c r="K267" s="343"/>
      <c r="L267" s="343"/>
      <c r="M267" s="343"/>
      <c r="N267" s="343"/>
      <c r="O267" s="96"/>
      <c r="P267" s="96"/>
      <c r="Q267" s="96"/>
      <c r="R267" s="96"/>
      <c r="S267" s="96"/>
      <c r="T267" s="96"/>
      <c r="U267" s="96"/>
      <c r="V267" s="96"/>
      <c r="W267" s="96"/>
      <c r="X267" s="96"/>
      <c r="Y267" s="96"/>
      <c r="Z267" s="96"/>
      <c r="AA267" s="96"/>
      <c r="AB267" s="96"/>
      <c r="AC267" s="96"/>
      <c r="AD267" s="96"/>
      <c r="AE267" s="96"/>
      <c r="AF267" s="96"/>
      <c r="AG267" s="96"/>
    </row>
    <row r="268" spans="3:33" s="30" customFormat="1" x14ac:dyDescent="0.35">
      <c r="C268" s="343" t="s">
        <v>236</v>
      </c>
      <c r="D268" s="343"/>
      <c r="E268" s="343"/>
      <c r="F268" s="343"/>
      <c r="G268" s="343"/>
      <c r="H268" s="343"/>
      <c r="I268" s="343"/>
      <c r="J268" s="343"/>
      <c r="K268" s="343"/>
      <c r="L268" s="343"/>
      <c r="M268" s="343"/>
      <c r="N268" s="343"/>
      <c r="O268" s="96"/>
      <c r="P268" s="96"/>
      <c r="Q268" s="96"/>
      <c r="R268" s="96"/>
      <c r="S268" s="96"/>
      <c r="T268" s="96"/>
      <c r="U268" s="96"/>
      <c r="V268" s="96"/>
      <c r="W268" s="96"/>
      <c r="X268" s="96"/>
      <c r="Y268" s="96"/>
      <c r="Z268" s="96"/>
      <c r="AA268" s="96"/>
      <c r="AB268" s="96"/>
      <c r="AC268" s="96"/>
      <c r="AD268" s="96"/>
      <c r="AE268" s="96"/>
      <c r="AF268" s="96"/>
      <c r="AG268" s="96"/>
    </row>
    <row r="269" spans="3:33" s="30" customFormat="1" x14ac:dyDescent="0.35">
      <c r="C269" s="343"/>
      <c r="D269" s="343"/>
      <c r="E269" s="343"/>
      <c r="F269" s="343"/>
      <c r="G269" s="343"/>
      <c r="H269" s="343"/>
      <c r="I269" s="343"/>
      <c r="J269" s="343"/>
      <c r="K269" s="343"/>
      <c r="L269" s="343"/>
      <c r="M269" s="343"/>
      <c r="N269" s="343"/>
      <c r="O269" s="96"/>
      <c r="P269" s="96"/>
      <c r="Q269" s="96"/>
      <c r="R269" s="96"/>
      <c r="S269" s="96"/>
      <c r="T269" s="96"/>
      <c r="U269" s="96"/>
      <c r="V269" s="96"/>
      <c r="W269" s="96"/>
      <c r="X269" s="96"/>
      <c r="Y269" s="96"/>
      <c r="Z269" s="96"/>
      <c r="AA269" s="96"/>
      <c r="AB269" s="96"/>
      <c r="AC269" s="96"/>
      <c r="AD269" s="96"/>
      <c r="AE269" s="96"/>
      <c r="AF269" s="96"/>
      <c r="AG269" s="96"/>
    </row>
    <row r="271" spans="3:33" x14ac:dyDescent="0.35">
      <c r="J271" s="93"/>
    </row>
    <row r="272" spans="3:33" x14ac:dyDescent="0.35">
      <c r="C272" s="166" t="s">
        <v>258</v>
      </c>
      <c r="J272" s="93"/>
      <c r="K272" s="94"/>
    </row>
    <row r="274" spans="4:11" x14ac:dyDescent="0.35">
      <c r="K274" s="94"/>
    </row>
    <row r="277" spans="4:11" x14ac:dyDescent="0.35">
      <c r="D277" s="291"/>
    </row>
    <row r="278" spans="4:11" x14ac:dyDescent="0.35">
      <c r="D278" s="291"/>
    </row>
    <row r="279" spans="4:11" x14ac:dyDescent="0.35">
      <c r="D279" s="291"/>
    </row>
    <row r="280" spans="4:11" x14ac:dyDescent="0.35">
      <c r="D280" s="291"/>
    </row>
    <row r="281" spans="4:11" x14ac:dyDescent="0.35">
      <c r="D281" s="291"/>
    </row>
    <row r="282" spans="4:11" x14ac:dyDescent="0.35">
      <c r="D282" s="291"/>
    </row>
    <row r="283" spans="4:11" x14ac:dyDescent="0.35">
      <c r="D283" s="291"/>
    </row>
    <row r="284" spans="4:11" x14ac:dyDescent="0.35">
      <c r="D284" s="291"/>
    </row>
    <row r="285" spans="4:11" x14ac:dyDescent="0.35">
      <c r="D285" s="291"/>
    </row>
    <row r="286" spans="4:11" x14ac:dyDescent="0.35">
      <c r="D286" s="291"/>
    </row>
    <row r="287" spans="4:11" x14ac:dyDescent="0.35">
      <c r="D287" s="291"/>
    </row>
    <row r="288" spans="4:11" x14ac:dyDescent="0.35">
      <c r="D288" s="291"/>
    </row>
    <row r="289" spans="4:4" x14ac:dyDescent="0.35">
      <c r="D289" s="291"/>
    </row>
    <row r="290" spans="4:4" x14ac:dyDescent="0.35">
      <c r="D290" s="291"/>
    </row>
  </sheetData>
  <protectedRanges>
    <protectedRange algorithmName="SHA-512" hashValue="19r0bVvPR7yZA0UiYij7Tv1CBk3noIABvFePbLhCJ4nk3L6A+Fy+RdPPS3STf+a52x4pG2PQK4FAkXK9epnlIA==" saltValue="gQC4yrLvnbJqxYZ0KSEoZA==" spinCount="100000" sqref="C256:D259 F256:H258 F259:G259 H15:H255 B255:D255 B15:B254" name="Government revenues_1"/>
    <protectedRange algorithmName="SHA-512" hashValue="19r0bVvPR7yZA0UiYij7Tv1CBk3noIABvFePbLhCJ4nk3L6A+Fy+RdPPS3STf+a52x4pG2PQK4FAkXK9epnlIA==" saltValue="gQC4yrLvnbJqxYZ0KSEoZA==" spinCount="100000" sqref="I257:I259 I15:I254" name="Government revenues_2"/>
  </protectedRanges>
  <mergeCells count="18">
    <mergeCell ref="C9:N9"/>
    <mergeCell ref="C10:N10"/>
    <mergeCell ref="C11:N11"/>
    <mergeCell ref="C268:N268"/>
    <mergeCell ref="C269:N269"/>
    <mergeCell ref="C261:N261"/>
    <mergeCell ref="C262:N262"/>
    <mergeCell ref="C263:N263"/>
    <mergeCell ref="C264:N264"/>
    <mergeCell ref="C265:N265"/>
    <mergeCell ref="C266:N266"/>
    <mergeCell ref="C267:N267"/>
    <mergeCell ref="C8:N8"/>
    <mergeCell ref="E4:F4"/>
    <mergeCell ref="C2:N2"/>
    <mergeCell ref="C5:N5"/>
    <mergeCell ref="C6:N6"/>
    <mergeCell ref="C7:N7"/>
  </mergeCells>
  <dataValidations xWindow="1133" yWindow="562" count="15">
    <dataValidation type="textLength" allowBlank="1" showInputMessage="1" showErrorMessage="1" errorTitle="Veuillez ne pas modifier ces cellules" error="Veuillez ne pas modifier ces cellules" sqref="C261:N262" xr:uid="{5BD11D2E-7C8F-496F-A0AD-C865F4EBDE8D}">
      <formula1>10000</formula1>
      <formula2>50000</formula2>
    </dataValidation>
    <dataValidation type="textLength" allowBlank="1" showInputMessage="1" showErrorMessage="1" sqref="H260:J260 O261:O269 B256:G260 K256:O260 A13:A269 C1:N1 D4 B14:C14 G4:O4 E14:G14 I14:O14 A1:B11 O13 O1:O11 H256:J256 H258:J258" xr:uid="{FA9D5B36-9236-43A9-B346-F91F9A7BA7B2}">
      <formula1>9999999</formula1>
      <formula2>99999999</formula2>
    </dataValidation>
    <dataValidation type="whole" allowBlank="1" showInputMessage="1" showErrorMessage="1" sqref="H257:I257 H259:I259" xr:uid="{5B7817A7-11FB-42D9-9460-F44DC212A83E}">
      <formula1>1</formula1>
      <formula2>2</formula2>
    </dataValidation>
    <dataValidation allowBlank="1" showInputMessage="1" showErrorMessage="1" errorTitle="Veuillez ne pas modifier ces cellules" error="Veuillez ne pas modifier ces cellules" sqref="D14" xr:uid="{2C8316F5-58D1-45E2-ABFA-1836EF613FB6}"/>
    <dataValidation type="list" allowBlank="1" showInputMessage="1" showErrorMessage="1" sqref="D255" xr:uid="{3D63B995-AC0B-4208-BD62-9C408DE48CDF}">
      <formula1>Government_entities_list</formula1>
    </dataValidation>
    <dataValidation type="list" allowBlank="1" showInputMessage="1" showErrorMessage="1" sqref="B15:B255" xr:uid="{2BF32111-BE6B-4DF0-BCF7-817B9CC3189C}">
      <formula1>Sector_list</formula1>
    </dataValidation>
    <dataValidation type="list" allowBlank="1" showInputMessage="1" showErrorMessage="1" sqref="F15:G255 K15:K255" xr:uid="{6330F492-8F41-4B18-8338-9C60C4BF1F85}">
      <formula1>Simple_options_list</formula1>
    </dataValidation>
    <dataValidation type="list" showInputMessage="1" showErrorMessage="1" sqref="H16:H255" xr:uid="{A6114BF9-8164-40A8-BE5B-291A21E8C59E}">
      <formula1>Projectname</formula1>
    </dataValidation>
    <dataValidation type="list" showInputMessage="1" showErrorMessage="1" sqref="C255" xr:uid="{BC71062D-446F-42A4-BE9D-DD9B026D011F}">
      <formula1>Companies_list</formula1>
    </dataValidation>
    <dataValidation type="list" allowBlank="1" showInputMessage="1" showErrorMessage="1" errorTitle="Utilisation d’une unité non valide" error="Choisissez entre barils, sm3, tonnes, onces (oz) ou carats._x000a__x000a_Si les informations d’origine sont exprimées dans d’autres unités, veuillez convertir le nombre en unités standard et inclure les informations d’origine dans la section des commentaires." promptTitle="Veuillez préciser l’unité de mesure." prompt="Choisissez entre barils, sm3, tonnes, onces (oz) ou carats dans le menu déroulant." sqref="M15:M255" xr:uid="{F8CA824B-C2B6-41DA-B529-F048E26CDA85}">
      <formula1>"&lt;Sélectionner l’unité&gt;,Sm3,Sm3 ep,Barils,Tonnes,oz,carats,Scf"</formula1>
    </dataValidation>
    <dataValidation type="decimal" operator="notBetween" allowBlank="1" showInputMessage="1" showErrorMessage="1" errorTitle="Nombre" error="Veuillez ne saisir que des nombres dans cette cellule" promptTitle="Volume en nature" prompt="Veuillez saisir le volume en nature pour le flux de revenus, le cas échéant." sqref="L15:L255" xr:uid="{645E0D20-6279-4C3E-A19C-F3A7886D2D5E}">
      <formula1>0.1</formula1>
      <formula2>0.2</formula2>
    </dataValidation>
    <dataValidation type="decimal" operator="notBetween" allowBlank="1" showInputMessage="1" showErrorMessage="1" errorTitle="Nombre" error="Veuillez ne saisir que des nombres dans cette cellule" promptTitle="Valeur des recettes" prompt="Veuillez saisir le montant total du flux de revenus rapproché, tel que divulgué par le gouvernement._x000a_" sqref="J15:J255" xr:uid="{FE01652F-8EB5-4B64-AB8F-A52C0CC80CED}">
      <formula1>0.1</formula1>
      <formula2>0.2</formula2>
    </dataValidation>
    <dataValidation type="list" showInputMessage="1" showErrorMessage="1" promptTitle="Nom du flux de revenus" sqref="E15:E255" xr:uid="{869125D6-CA61-4F7B-AB37-BA3A25D777C0}">
      <formula1>Revenue_stream_list</formula1>
    </dataValidation>
    <dataValidation type="list" allowBlank="1" showInputMessage="1" showErrorMessage="1" sqref="D15:D254" xr:uid="{B2012D1B-0C2C-4FC9-905C-9C10FD8FB36C}">
      <formula1>ODJFOIDUHUDF</formula1>
    </dataValidation>
    <dataValidation type="list" allowBlank="1" showInputMessage="1" showErrorMessage="1" sqref="C15:C254" xr:uid="{02D9BACD-724B-46DC-8176-68C70770F8B3}">
      <formula1>Companies_list</formula1>
    </dataValidation>
  </dataValidations>
  <hyperlinks>
    <hyperlink ref="C4" r:id="rId1" location="_1-comprehensive-disclosure-of-taxes-and-revenues--17308" xr:uid="{C2EB4DE3-FE2A-4B0E-A9A2-A17B452456B1}"/>
    <hyperlink ref="C11:K11" r:id="rId2" display="If you have any questions, please contact data@eiti.org" xr:uid="{2D9BE027-1642-4A10-B6F8-94EC851B8F28}"/>
    <hyperlink ref="E4:F4" r:id="rId3" location="_7-level-of-disaggregation--17315" display="EITI Requirement 4.7: Project-level reporting" xr:uid="{CE1E67CD-8348-4D5A-8E73-DD1CC1C25394}"/>
  </hyperlinks>
  <pageMargins left="0.7" right="0.7" top="0.75" bottom="0.75" header="0.3" footer="0.3"/>
  <pageSetup paperSize="9" orientation="portrait" r:id="rId4"/>
  <tableParts count="1">
    <tablePart r:id="rId5"/>
  </tableParts>
  <extLst>
    <ext xmlns:x14="http://schemas.microsoft.com/office/spreadsheetml/2009/9/main" uri="{CCE6A557-97BC-4b89-ADB6-D9C93CAAB3DF}">
      <x14:dataValidations xmlns:xm="http://schemas.microsoft.com/office/excel/2006/main" xWindow="1133" yWindow="562" count="2">
        <x14:dataValidation type="list" showInputMessage="1" showErrorMessage="1" xr:uid="{FAAF6A0F-90D1-40BC-A7EC-4C8A4A0AC04F}">
          <x14:formula1>
            <xm:f>'3-Liste des entités et projets'!$B$51:$B$67</xm:f>
          </x14:formula1>
          <xm:sqref>H15</xm:sqref>
        </x14:dataValidation>
        <x14:dataValidation type="list" allowBlank="1" showInputMessage="1" showErrorMessage="1" error="Invalid Entry" promptTitle="Currency" prompt="Please input currency according to 3-letter ISO currency code." xr:uid="{E007B501-EBC1-438B-8DC8-5B96FAE0DA5C}">
          <x14:formula1>
            <xm:f>Listes!$I$11:$I$168</xm:f>
          </x14:formula1>
          <xm:sqref>I15:I254</xm:sqref>
        </x14:dataValidation>
      </x14:dataValidations>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codeName="Sheet7"/>
  <dimension ref="A1:AG246"/>
  <sheetViews>
    <sheetView showGridLines="0" topLeftCell="A226" zoomScale="99" zoomScaleNormal="100" workbookViewId="0">
      <selection activeCell="A231" sqref="A231"/>
    </sheetView>
  </sheetViews>
  <sheetFormatPr defaultColWidth="9.33203125" defaultRowHeight="14.4" x14ac:dyDescent="0.3"/>
  <cols>
    <col min="1" max="1" width="38.6640625" bestFit="1" customWidth="1"/>
    <col min="2" max="3" width="17.5546875" customWidth="1"/>
    <col min="4" max="4" width="34.33203125" customWidth="1"/>
    <col min="5" max="6" width="26.44140625" customWidth="1"/>
    <col min="7" max="7" width="35.44140625" customWidth="1"/>
    <col min="9" max="9" width="24.44140625" customWidth="1"/>
    <col min="10" max="10" width="28.5546875" customWidth="1"/>
    <col min="11" max="11" width="30.44140625" customWidth="1"/>
    <col min="14" max="14" width="17.44140625" customWidth="1"/>
    <col min="15" max="15" width="23.44140625" customWidth="1"/>
    <col min="16" max="16" width="64.44140625" customWidth="1"/>
    <col min="19" max="19" width="88.33203125" customWidth="1"/>
    <col min="20" max="20" width="81.6640625" customWidth="1"/>
    <col min="22" max="22" width="22.33203125" customWidth="1"/>
    <col min="23" max="23" width="77.5546875" customWidth="1"/>
    <col min="24" max="24" width="90.6640625" customWidth="1"/>
    <col min="25" max="25" width="84.6640625" customWidth="1"/>
    <col min="27" max="27" width="19.5546875" customWidth="1"/>
    <col min="29" max="29" width="21" customWidth="1"/>
    <col min="31" max="31" width="22.33203125" customWidth="1"/>
    <col min="33" max="33" width="23.6640625" customWidth="1"/>
  </cols>
  <sheetData>
    <row r="1" spans="1:33" x14ac:dyDescent="0.3">
      <c r="A1" s="1" t="s">
        <v>259</v>
      </c>
      <c r="I1" s="1" t="s">
        <v>260</v>
      </c>
      <c r="K1" s="1" t="s">
        <v>261</v>
      </c>
      <c r="N1" s="1" t="s">
        <v>262</v>
      </c>
      <c r="S1" s="1" t="s">
        <v>263</v>
      </c>
      <c r="AA1" s="1" t="s">
        <v>264</v>
      </c>
      <c r="AC1" s="1" t="s">
        <v>265</v>
      </c>
      <c r="AE1" s="1" t="s">
        <v>266</v>
      </c>
      <c r="AG1" s="1" t="s">
        <v>267</v>
      </c>
    </row>
    <row r="2" spans="1:33" x14ac:dyDescent="0.3">
      <c r="A2" s="1" t="s">
        <v>36</v>
      </c>
      <c r="B2" s="1" t="s">
        <v>268</v>
      </c>
      <c r="C2" s="1" t="s">
        <v>38</v>
      </c>
      <c r="D2" s="1" t="s">
        <v>269</v>
      </c>
      <c r="E2" s="1" t="s">
        <v>270</v>
      </c>
      <c r="F2" s="1" t="s">
        <v>271</v>
      </c>
      <c r="G2" s="1" t="s">
        <v>179</v>
      </c>
      <c r="I2" t="s">
        <v>272</v>
      </c>
      <c r="K2" t="s">
        <v>272</v>
      </c>
      <c r="N2" s="4" t="s">
        <v>273</v>
      </c>
      <c r="O2" s="4" t="s">
        <v>274</v>
      </c>
      <c r="P2" s="4" t="s">
        <v>275</v>
      </c>
      <c r="S2" s="1" t="s">
        <v>276</v>
      </c>
      <c r="T2" s="1" t="s">
        <v>277</v>
      </c>
      <c r="U2" s="1" t="s">
        <v>278</v>
      </c>
      <c r="V2" s="1" t="s">
        <v>279</v>
      </c>
      <c r="W2" s="1" t="s">
        <v>280</v>
      </c>
      <c r="X2" s="1" t="s">
        <v>281</v>
      </c>
      <c r="Y2" s="1" t="s">
        <v>282</v>
      </c>
      <c r="AA2" s="1" t="s">
        <v>283</v>
      </c>
      <c r="AC2" t="s">
        <v>284</v>
      </c>
      <c r="AE2" t="s">
        <v>142</v>
      </c>
      <c r="AG2" t="s">
        <v>156</v>
      </c>
    </row>
    <row r="3" spans="1:33" x14ac:dyDescent="0.3">
      <c r="A3" t="s">
        <v>285</v>
      </c>
      <c r="B3" t="s">
        <v>286</v>
      </c>
      <c r="C3" t="s">
        <v>287</v>
      </c>
      <c r="D3" t="s">
        <v>288</v>
      </c>
      <c r="E3" t="s">
        <v>289</v>
      </c>
      <c r="F3">
        <v>971</v>
      </c>
      <c r="G3" t="s">
        <v>290</v>
      </c>
      <c r="I3" t="s">
        <v>49</v>
      </c>
      <c r="K3" s="6" t="s">
        <v>291</v>
      </c>
      <c r="N3" s="5" t="s">
        <v>292</v>
      </c>
      <c r="O3" s="5" t="s">
        <v>293</v>
      </c>
      <c r="P3" t="s">
        <v>294</v>
      </c>
      <c r="S3" t="s">
        <v>295</v>
      </c>
      <c r="T3" t="s">
        <v>296</v>
      </c>
      <c r="U3" t="s">
        <v>297</v>
      </c>
      <c r="V3" t="s">
        <v>298</v>
      </c>
      <c r="W3" t="s">
        <v>299</v>
      </c>
      <c r="X3" t="s">
        <v>295</v>
      </c>
      <c r="Y3" t="s">
        <v>295</v>
      </c>
      <c r="AA3" t="s">
        <v>166</v>
      </c>
      <c r="AC3" t="s">
        <v>187</v>
      </c>
      <c r="AE3" t="s">
        <v>143</v>
      </c>
      <c r="AG3" t="s">
        <v>146</v>
      </c>
    </row>
    <row r="4" spans="1:33" x14ac:dyDescent="0.3">
      <c r="A4" t="s">
        <v>300</v>
      </c>
      <c r="B4" t="s">
        <v>301</v>
      </c>
      <c r="C4" t="s">
        <v>302</v>
      </c>
      <c r="D4" t="s">
        <v>303</v>
      </c>
      <c r="E4" t="s">
        <v>304</v>
      </c>
      <c r="F4">
        <v>710</v>
      </c>
      <c r="G4" t="s">
        <v>305</v>
      </c>
      <c r="I4" t="s">
        <v>257</v>
      </c>
      <c r="K4" t="s">
        <v>306</v>
      </c>
      <c r="N4" s="5" t="s">
        <v>307</v>
      </c>
      <c r="O4" s="5" t="s">
        <v>308</v>
      </c>
      <c r="P4" t="s">
        <v>309</v>
      </c>
      <c r="S4" t="s">
        <v>209</v>
      </c>
      <c r="T4" t="s">
        <v>310</v>
      </c>
      <c r="U4" t="s">
        <v>311</v>
      </c>
      <c r="V4" t="s">
        <v>298</v>
      </c>
      <c r="W4" t="s">
        <v>299</v>
      </c>
      <c r="X4" t="s">
        <v>209</v>
      </c>
      <c r="Y4" t="s">
        <v>209</v>
      </c>
      <c r="AA4" t="s">
        <v>48</v>
      </c>
      <c r="AC4" t="s">
        <v>312</v>
      </c>
      <c r="AE4" t="s">
        <v>313</v>
      </c>
      <c r="AG4" t="s">
        <v>164</v>
      </c>
    </row>
    <row r="5" spans="1:33" x14ac:dyDescent="0.3">
      <c r="A5" t="s">
        <v>37</v>
      </c>
      <c r="B5" t="s">
        <v>314</v>
      </c>
      <c r="C5" t="s">
        <v>315</v>
      </c>
      <c r="D5" t="s">
        <v>316</v>
      </c>
      <c r="E5" t="s">
        <v>317</v>
      </c>
      <c r="F5">
        <v>8</v>
      </c>
      <c r="G5" t="s">
        <v>318</v>
      </c>
      <c r="I5" t="s">
        <v>319</v>
      </c>
      <c r="K5" t="s">
        <v>320</v>
      </c>
      <c r="N5" s="5" t="s">
        <v>321</v>
      </c>
      <c r="O5" s="5" t="s">
        <v>322</v>
      </c>
      <c r="P5" t="s">
        <v>323</v>
      </c>
      <c r="S5" t="s">
        <v>324</v>
      </c>
      <c r="T5" t="s">
        <v>324</v>
      </c>
      <c r="U5" t="s">
        <v>325</v>
      </c>
      <c r="V5" t="s">
        <v>298</v>
      </c>
      <c r="W5" t="s">
        <v>324</v>
      </c>
      <c r="X5" t="s">
        <v>324</v>
      </c>
      <c r="Y5" t="s">
        <v>324</v>
      </c>
      <c r="AA5" t="s">
        <v>50</v>
      </c>
      <c r="AC5" t="s">
        <v>189</v>
      </c>
      <c r="AE5" t="s">
        <v>326</v>
      </c>
      <c r="AG5" t="s">
        <v>327</v>
      </c>
    </row>
    <row r="6" spans="1:33" x14ac:dyDescent="0.3">
      <c r="A6" t="s">
        <v>328</v>
      </c>
      <c r="B6" t="s">
        <v>329</v>
      </c>
      <c r="C6" t="s">
        <v>330</v>
      </c>
      <c r="D6" t="s">
        <v>331</v>
      </c>
      <c r="E6" t="s">
        <v>332</v>
      </c>
      <c r="F6">
        <v>12</v>
      </c>
      <c r="G6" t="s">
        <v>333</v>
      </c>
      <c r="I6" t="s">
        <v>256</v>
      </c>
      <c r="K6" t="s">
        <v>185</v>
      </c>
      <c r="N6" s="5" t="s">
        <v>334</v>
      </c>
      <c r="O6" s="5" t="s">
        <v>335</v>
      </c>
      <c r="P6" t="s">
        <v>336</v>
      </c>
      <c r="S6" t="s">
        <v>337</v>
      </c>
      <c r="T6" t="s">
        <v>338</v>
      </c>
      <c r="U6" t="s">
        <v>339</v>
      </c>
      <c r="V6" t="s">
        <v>298</v>
      </c>
      <c r="W6" t="s">
        <v>337</v>
      </c>
      <c r="X6" t="s">
        <v>337</v>
      </c>
      <c r="Y6" t="s">
        <v>337</v>
      </c>
      <c r="AA6" t="s">
        <v>1868</v>
      </c>
      <c r="AC6" t="s">
        <v>340</v>
      </c>
      <c r="AE6" t="s">
        <v>146</v>
      </c>
      <c r="AG6" t="s">
        <v>1869</v>
      </c>
    </row>
    <row r="7" spans="1:33" x14ac:dyDescent="0.3">
      <c r="A7" t="s">
        <v>341</v>
      </c>
      <c r="B7" t="s">
        <v>342</v>
      </c>
      <c r="C7" t="s">
        <v>343</v>
      </c>
      <c r="D7" t="s">
        <v>344</v>
      </c>
      <c r="E7" t="s">
        <v>345</v>
      </c>
      <c r="F7">
        <v>978</v>
      </c>
      <c r="G7" t="s">
        <v>346</v>
      </c>
      <c r="I7" t="s">
        <v>185</v>
      </c>
      <c r="K7" t="s">
        <v>347</v>
      </c>
      <c r="N7" s="5" t="s">
        <v>348</v>
      </c>
      <c r="O7" s="5" t="s">
        <v>349</v>
      </c>
      <c r="P7" t="s">
        <v>350</v>
      </c>
      <c r="S7" t="s">
        <v>212</v>
      </c>
      <c r="T7" t="s">
        <v>351</v>
      </c>
      <c r="U7" t="s">
        <v>352</v>
      </c>
      <c r="V7" t="s">
        <v>298</v>
      </c>
      <c r="W7" t="s">
        <v>353</v>
      </c>
      <c r="X7" t="s">
        <v>212</v>
      </c>
      <c r="Y7" t="s">
        <v>212</v>
      </c>
      <c r="AA7" t="s">
        <v>185</v>
      </c>
      <c r="AC7" t="s">
        <v>210</v>
      </c>
      <c r="AE7" t="s">
        <v>210</v>
      </c>
      <c r="AG7" t="s">
        <v>210</v>
      </c>
    </row>
    <row r="8" spans="1:33" x14ac:dyDescent="0.3">
      <c r="A8" t="s">
        <v>354</v>
      </c>
      <c r="B8" t="s">
        <v>355</v>
      </c>
      <c r="C8" t="s">
        <v>356</v>
      </c>
      <c r="D8" t="s">
        <v>357</v>
      </c>
      <c r="E8" t="s">
        <v>345</v>
      </c>
      <c r="F8">
        <v>978</v>
      </c>
      <c r="G8" t="s">
        <v>346</v>
      </c>
      <c r="N8" s="5" t="s">
        <v>358</v>
      </c>
      <c r="O8" s="5" t="s">
        <v>359</v>
      </c>
      <c r="P8" t="s">
        <v>360</v>
      </c>
      <c r="S8" t="s">
        <v>361</v>
      </c>
      <c r="T8" t="s">
        <v>362</v>
      </c>
      <c r="U8" t="s">
        <v>363</v>
      </c>
      <c r="V8" t="s">
        <v>298</v>
      </c>
      <c r="W8" t="s">
        <v>353</v>
      </c>
      <c r="X8" t="s">
        <v>361</v>
      </c>
      <c r="Y8" t="s">
        <v>361</v>
      </c>
      <c r="AA8" t="s">
        <v>163</v>
      </c>
      <c r="AC8" t="s">
        <v>185</v>
      </c>
    </row>
    <row r="9" spans="1:33" x14ac:dyDescent="0.3">
      <c r="A9" t="s">
        <v>364</v>
      </c>
      <c r="B9" t="s">
        <v>365</v>
      </c>
      <c r="C9" t="s">
        <v>366</v>
      </c>
      <c r="D9" t="s">
        <v>367</v>
      </c>
      <c r="E9" t="s">
        <v>368</v>
      </c>
      <c r="F9">
        <v>973</v>
      </c>
      <c r="G9" t="s">
        <v>369</v>
      </c>
      <c r="I9" s="1" t="s">
        <v>370</v>
      </c>
      <c r="N9" s="5" t="s">
        <v>371</v>
      </c>
      <c r="O9" s="5" t="s">
        <v>372</v>
      </c>
      <c r="P9" t="s">
        <v>373</v>
      </c>
      <c r="S9" t="s">
        <v>215</v>
      </c>
      <c r="T9" t="s">
        <v>218</v>
      </c>
      <c r="U9" t="s">
        <v>374</v>
      </c>
      <c r="V9" t="s">
        <v>298</v>
      </c>
      <c r="W9" t="s">
        <v>353</v>
      </c>
      <c r="X9" t="s">
        <v>375</v>
      </c>
      <c r="Y9" t="s">
        <v>215</v>
      </c>
      <c r="AA9" t="s">
        <v>210</v>
      </c>
    </row>
    <row r="10" spans="1:33" x14ac:dyDescent="0.3">
      <c r="A10" t="s">
        <v>376</v>
      </c>
      <c r="B10" t="s">
        <v>377</v>
      </c>
      <c r="C10" t="s">
        <v>378</v>
      </c>
      <c r="D10" t="s">
        <v>379</v>
      </c>
      <c r="E10" t="s">
        <v>380</v>
      </c>
      <c r="F10">
        <v>951</v>
      </c>
      <c r="G10" t="s">
        <v>381</v>
      </c>
      <c r="I10" s="84" t="s">
        <v>270</v>
      </c>
      <c r="J10" s="84" t="s">
        <v>271</v>
      </c>
      <c r="K10" s="85" t="s">
        <v>179</v>
      </c>
      <c r="N10" s="5" t="s">
        <v>382</v>
      </c>
      <c r="O10" s="5" t="s">
        <v>383</v>
      </c>
      <c r="P10" t="s">
        <v>384</v>
      </c>
      <c r="S10" t="s">
        <v>216</v>
      </c>
      <c r="T10" t="s">
        <v>385</v>
      </c>
      <c r="U10" t="s">
        <v>386</v>
      </c>
      <c r="V10" t="s">
        <v>298</v>
      </c>
      <c r="W10" t="s">
        <v>353</v>
      </c>
      <c r="X10" t="s">
        <v>375</v>
      </c>
      <c r="Y10" t="s">
        <v>216</v>
      </c>
    </row>
    <row r="11" spans="1:33" x14ac:dyDescent="0.3">
      <c r="A11" t="s">
        <v>387</v>
      </c>
      <c r="B11" t="s">
        <v>388</v>
      </c>
      <c r="C11" t="s">
        <v>389</v>
      </c>
      <c r="D11" t="s">
        <v>390</v>
      </c>
      <c r="E11" t="s">
        <v>380</v>
      </c>
      <c r="F11">
        <v>951</v>
      </c>
      <c r="G11" t="s">
        <v>381</v>
      </c>
      <c r="I11" s="2" t="s">
        <v>391</v>
      </c>
      <c r="J11" s="2">
        <v>784</v>
      </c>
      <c r="K11" s="3" t="s">
        <v>392</v>
      </c>
      <c r="N11" s="5" t="s">
        <v>393</v>
      </c>
      <c r="O11" s="5" t="s">
        <v>394</v>
      </c>
      <c r="P11" t="s">
        <v>395</v>
      </c>
      <c r="S11" t="s">
        <v>396</v>
      </c>
      <c r="T11" t="s">
        <v>397</v>
      </c>
      <c r="U11" t="s">
        <v>398</v>
      </c>
      <c r="V11" t="s">
        <v>298</v>
      </c>
      <c r="W11" t="s">
        <v>353</v>
      </c>
      <c r="X11" t="s">
        <v>375</v>
      </c>
      <c r="Y11" t="s">
        <v>396</v>
      </c>
      <c r="AE11" s="1" t="s">
        <v>399</v>
      </c>
    </row>
    <row r="12" spans="1:33" x14ac:dyDescent="0.3">
      <c r="A12" t="s">
        <v>400</v>
      </c>
      <c r="B12" t="s">
        <v>401</v>
      </c>
      <c r="C12" t="s">
        <v>402</v>
      </c>
      <c r="D12" t="s">
        <v>403</v>
      </c>
      <c r="E12" t="s">
        <v>404</v>
      </c>
      <c r="F12">
        <v>532</v>
      </c>
      <c r="G12" t="s">
        <v>405</v>
      </c>
      <c r="I12" s="2" t="s">
        <v>289</v>
      </c>
      <c r="J12" s="2">
        <v>971</v>
      </c>
      <c r="K12" s="3" t="s">
        <v>290</v>
      </c>
      <c r="N12" s="5" t="s">
        <v>406</v>
      </c>
      <c r="O12" s="5" t="s">
        <v>407</v>
      </c>
      <c r="P12" t="s">
        <v>408</v>
      </c>
      <c r="S12" t="s">
        <v>409</v>
      </c>
      <c r="T12" t="s">
        <v>410</v>
      </c>
      <c r="U12" t="s">
        <v>411</v>
      </c>
      <c r="V12" t="s">
        <v>298</v>
      </c>
      <c r="W12" t="s">
        <v>412</v>
      </c>
      <c r="X12" t="s">
        <v>409</v>
      </c>
      <c r="Y12" t="s">
        <v>409</v>
      </c>
      <c r="AE12" t="s">
        <v>413</v>
      </c>
    </row>
    <row r="13" spans="1:33" x14ac:dyDescent="0.3">
      <c r="A13" t="s">
        <v>414</v>
      </c>
      <c r="B13" t="s">
        <v>415</v>
      </c>
      <c r="C13" t="s">
        <v>416</v>
      </c>
      <c r="D13" t="s">
        <v>417</v>
      </c>
      <c r="E13" t="s">
        <v>418</v>
      </c>
      <c r="F13">
        <v>682</v>
      </c>
      <c r="G13" t="s">
        <v>419</v>
      </c>
      <c r="I13" s="2" t="s">
        <v>317</v>
      </c>
      <c r="J13" s="2">
        <v>8</v>
      </c>
      <c r="K13" s="3" t="s">
        <v>318</v>
      </c>
      <c r="N13" s="5" t="s">
        <v>420</v>
      </c>
      <c r="O13" s="5" t="s">
        <v>421</v>
      </c>
      <c r="P13" t="s">
        <v>422</v>
      </c>
      <c r="S13" t="s">
        <v>423</v>
      </c>
      <c r="T13" t="s">
        <v>424</v>
      </c>
      <c r="U13" t="s">
        <v>425</v>
      </c>
      <c r="V13" t="s">
        <v>298</v>
      </c>
      <c r="W13" t="s">
        <v>412</v>
      </c>
      <c r="X13" t="s">
        <v>423</v>
      </c>
      <c r="Y13" t="s">
        <v>423</v>
      </c>
      <c r="AE13" t="s">
        <v>257</v>
      </c>
    </row>
    <row r="14" spans="1:33" x14ac:dyDescent="0.3">
      <c r="A14" t="s">
        <v>426</v>
      </c>
      <c r="B14" t="s">
        <v>427</v>
      </c>
      <c r="C14" t="s">
        <v>428</v>
      </c>
      <c r="D14" t="s">
        <v>429</v>
      </c>
      <c r="E14" t="s">
        <v>430</v>
      </c>
      <c r="F14">
        <v>32</v>
      </c>
      <c r="G14" t="s">
        <v>431</v>
      </c>
      <c r="I14" s="2" t="s">
        <v>432</v>
      </c>
      <c r="J14" s="2">
        <v>51</v>
      </c>
      <c r="K14" s="3" t="s">
        <v>433</v>
      </c>
      <c r="N14" s="5" t="s">
        <v>434</v>
      </c>
      <c r="O14" s="5" t="s">
        <v>435</v>
      </c>
      <c r="P14" t="s">
        <v>436</v>
      </c>
      <c r="S14" t="s">
        <v>437</v>
      </c>
      <c r="T14" t="s">
        <v>438</v>
      </c>
      <c r="U14" t="s">
        <v>439</v>
      </c>
      <c r="V14" t="s">
        <v>298</v>
      </c>
      <c r="W14" t="s">
        <v>412</v>
      </c>
      <c r="X14" t="s">
        <v>437</v>
      </c>
      <c r="Y14" t="s">
        <v>437</v>
      </c>
      <c r="AE14" t="s">
        <v>256</v>
      </c>
    </row>
    <row r="15" spans="1:33" x14ac:dyDescent="0.3">
      <c r="A15" t="s">
        <v>440</v>
      </c>
      <c r="B15" t="s">
        <v>441</v>
      </c>
      <c r="C15" t="s">
        <v>442</v>
      </c>
      <c r="D15" t="s">
        <v>443</v>
      </c>
      <c r="E15" t="s">
        <v>432</v>
      </c>
      <c r="F15">
        <v>51</v>
      </c>
      <c r="G15" t="s">
        <v>433</v>
      </c>
      <c r="I15" s="2" t="s">
        <v>404</v>
      </c>
      <c r="J15" s="2">
        <v>532</v>
      </c>
      <c r="K15" s="3" t="s">
        <v>405</v>
      </c>
      <c r="N15" s="5" t="s">
        <v>444</v>
      </c>
      <c r="O15" s="5" t="s">
        <v>445</v>
      </c>
      <c r="P15" t="s">
        <v>446</v>
      </c>
      <c r="S15" t="s">
        <v>220</v>
      </c>
      <c r="T15" t="s">
        <v>447</v>
      </c>
      <c r="U15" t="s">
        <v>448</v>
      </c>
      <c r="V15" t="s">
        <v>298</v>
      </c>
      <c r="W15" t="s">
        <v>220</v>
      </c>
      <c r="X15" t="s">
        <v>220</v>
      </c>
      <c r="Y15" t="s">
        <v>220</v>
      </c>
      <c r="AE15" t="s">
        <v>449</v>
      </c>
    </row>
    <row r="16" spans="1:33" x14ac:dyDescent="0.3">
      <c r="A16" t="s">
        <v>450</v>
      </c>
      <c r="B16" t="s">
        <v>451</v>
      </c>
      <c r="C16" t="s">
        <v>452</v>
      </c>
      <c r="D16" t="s">
        <v>453</v>
      </c>
      <c r="E16" t="s">
        <v>454</v>
      </c>
      <c r="F16">
        <v>533</v>
      </c>
      <c r="G16" t="s">
        <v>455</v>
      </c>
      <c r="I16" s="2" t="s">
        <v>368</v>
      </c>
      <c r="J16" s="2">
        <v>973</v>
      </c>
      <c r="K16" s="3" t="s">
        <v>369</v>
      </c>
      <c r="N16" s="5" t="s">
        <v>456</v>
      </c>
      <c r="O16" s="5" t="s">
        <v>457</v>
      </c>
      <c r="P16" t="s">
        <v>458</v>
      </c>
      <c r="S16" t="s">
        <v>459</v>
      </c>
      <c r="T16" t="s">
        <v>460</v>
      </c>
      <c r="U16" t="s">
        <v>461</v>
      </c>
      <c r="V16" t="s">
        <v>462</v>
      </c>
      <c r="W16" t="s">
        <v>459</v>
      </c>
      <c r="X16" t="s">
        <v>459</v>
      </c>
      <c r="Y16" t="s">
        <v>459</v>
      </c>
    </row>
    <row r="17" spans="1:25" x14ac:dyDescent="0.3">
      <c r="A17" t="s">
        <v>463</v>
      </c>
      <c r="B17" t="s">
        <v>464</v>
      </c>
      <c r="C17" t="s">
        <v>465</v>
      </c>
      <c r="D17" t="s">
        <v>466</v>
      </c>
      <c r="E17" t="s">
        <v>467</v>
      </c>
      <c r="F17">
        <v>36</v>
      </c>
      <c r="G17" t="s">
        <v>468</v>
      </c>
      <c r="I17" s="2" t="s">
        <v>430</v>
      </c>
      <c r="J17" s="2">
        <v>32</v>
      </c>
      <c r="K17" s="3" t="s">
        <v>431</v>
      </c>
      <c r="N17" s="5" t="s">
        <v>469</v>
      </c>
      <c r="O17" s="5" t="s">
        <v>470</v>
      </c>
      <c r="P17" t="s">
        <v>471</v>
      </c>
      <c r="S17" t="s">
        <v>472</v>
      </c>
      <c r="T17" t="s">
        <v>473</v>
      </c>
      <c r="U17" t="s">
        <v>474</v>
      </c>
      <c r="V17" t="s">
        <v>475</v>
      </c>
      <c r="W17" t="s">
        <v>476</v>
      </c>
      <c r="X17" t="s">
        <v>477</v>
      </c>
      <c r="Y17" t="s">
        <v>472</v>
      </c>
    </row>
    <row r="18" spans="1:25" x14ac:dyDescent="0.3">
      <c r="A18" t="s">
        <v>478</v>
      </c>
      <c r="B18" t="s">
        <v>479</v>
      </c>
      <c r="C18" t="s">
        <v>480</v>
      </c>
      <c r="D18" t="s">
        <v>481</v>
      </c>
      <c r="E18" t="s">
        <v>345</v>
      </c>
      <c r="F18">
        <v>978</v>
      </c>
      <c r="G18" t="s">
        <v>346</v>
      </c>
      <c r="I18" s="2" t="s">
        <v>467</v>
      </c>
      <c r="J18" s="2">
        <v>36</v>
      </c>
      <c r="K18" s="3" t="s">
        <v>468</v>
      </c>
      <c r="N18" s="5" t="s">
        <v>482</v>
      </c>
      <c r="O18" s="5" t="s">
        <v>483</v>
      </c>
      <c r="P18" t="s">
        <v>484</v>
      </c>
      <c r="S18" t="s">
        <v>485</v>
      </c>
      <c r="T18" t="s">
        <v>486</v>
      </c>
      <c r="U18" t="s">
        <v>487</v>
      </c>
      <c r="V18" t="s">
        <v>475</v>
      </c>
      <c r="W18" t="s">
        <v>476</v>
      </c>
      <c r="X18" t="s">
        <v>477</v>
      </c>
      <c r="Y18" t="s">
        <v>485</v>
      </c>
    </row>
    <row r="19" spans="1:25" x14ac:dyDescent="0.3">
      <c r="A19" t="s">
        <v>488</v>
      </c>
      <c r="B19" t="s">
        <v>489</v>
      </c>
      <c r="C19" t="s">
        <v>490</v>
      </c>
      <c r="D19" t="s">
        <v>491</v>
      </c>
      <c r="E19" t="s">
        <v>492</v>
      </c>
      <c r="F19">
        <v>944</v>
      </c>
      <c r="G19" t="s">
        <v>493</v>
      </c>
      <c r="I19" s="2" t="s">
        <v>454</v>
      </c>
      <c r="J19" s="2">
        <v>533</v>
      </c>
      <c r="K19" s="3" t="s">
        <v>455</v>
      </c>
      <c r="N19" s="5" t="s">
        <v>494</v>
      </c>
      <c r="O19" s="5" t="s">
        <v>495</v>
      </c>
      <c r="P19" t="s">
        <v>496</v>
      </c>
      <c r="S19" t="s">
        <v>497</v>
      </c>
      <c r="T19" t="s">
        <v>498</v>
      </c>
      <c r="U19" t="s">
        <v>499</v>
      </c>
      <c r="V19" t="s">
        <v>475</v>
      </c>
      <c r="W19" t="s">
        <v>476</v>
      </c>
      <c r="X19" t="s">
        <v>497</v>
      </c>
      <c r="Y19" t="s">
        <v>497</v>
      </c>
    </row>
    <row r="20" spans="1:25" x14ac:dyDescent="0.3">
      <c r="A20" t="s">
        <v>500</v>
      </c>
      <c r="B20" t="s">
        <v>501</v>
      </c>
      <c r="C20" t="s">
        <v>502</v>
      </c>
      <c r="D20" t="s">
        <v>503</v>
      </c>
      <c r="E20" t="s">
        <v>504</v>
      </c>
      <c r="F20">
        <v>44</v>
      </c>
      <c r="G20" t="s">
        <v>505</v>
      </c>
      <c r="I20" s="2" t="s">
        <v>492</v>
      </c>
      <c r="J20" s="2">
        <v>944</v>
      </c>
      <c r="K20" s="3" t="s">
        <v>493</v>
      </c>
      <c r="N20" s="5" t="s">
        <v>506</v>
      </c>
      <c r="O20" s="5" t="s">
        <v>507</v>
      </c>
      <c r="P20" t="s">
        <v>508</v>
      </c>
      <c r="S20" t="s">
        <v>214</v>
      </c>
      <c r="T20" t="s">
        <v>509</v>
      </c>
      <c r="U20" t="s">
        <v>510</v>
      </c>
      <c r="V20" t="s">
        <v>475</v>
      </c>
      <c r="W20" t="s">
        <v>476</v>
      </c>
      <c r="X20" t="s">
        <v>511</v>
      </c>
      <c r="Y20" t="s">
        <v>214</v>
      </c>
    </row>
    <row r="21" spans="1:25" x14ac:dyDescent="0.3">
      <c r="A21" t="s">
        <v>512</v>
      </c>
      <c r="B21" t="s">
        <v>513</v>
      </c>
      <c r="C21" t="s">
        <v>514</v>
      </c>
      <c r="D21" t="s">
        <v>515</v>
      </c>
      <c r="E21" t="s">
        <v>516</v>
      </c>
      <c r="F21">
        <v>48</v>
      </c>
      <c r="G21" t="s">
        <v>517</v>
      </c>
      <c r="I21" s="2" t="s">
        <v>518</v>
      </c>
      <c r="J21" s="2">
        <v>977</v>
      </c>
      <c r="K21" s="3" t="s">
        <v>519</v>
      </c>
      <c r="N21" s="5" t="s">
        <v>520</v>
      </c>
      <c r="O21" s="5" t="s">
        <v>521</v>
      </c>
      <c r="P21" t="s">
        <v>522</v>
      </c>
      <c r="S21" t="s">
        <v>523</v>
      </c>
      <c r="T21" t="s">
        <v>524</v>
      </c>
      <c r="U21" t="s">
        <v>525</v>
      </c>
      <c r="V21" t="s">
        <v>475</v>
      </c>
      <c r="W21" t="s">
        <v>476</v>
      </c>
      <c r="X21" t="s">
        <v>511</v>
      </c>
      <c r="Y21" t="s">
        <v>523</v>
      </c>
    </row>
    <row r="22" spans="1:25" x14ac:dyDescent="0.3">
      <c r="A22" t="s">
        <v>526</v>
      </c>
      <c r="B22" t="s">
        <v>527</v>
      </c>
      <c r="C22" t="s">
        <v>528</v>
      </c>
      <c r="D22" t="s">
        <v>529</v>
      </c>
      <c r="E22" t="s">
        <v>530</v>
      </c>
      <c r="F22">
        <v>50</v>
      </c>
      <c r="G22" t="s">
        <v>531</v>
      </c>
      <c r="I22" s="2" t="s">
        <v>532</v>
      </c>
      <c r="J22" s="2">
        <v>52</v>
      </c>
      <c r="K22" s="3" t="s">
        <v>533</v>
      </c>
      <c r="N22" s="5" t="s">
        <v>534</v>
      </c>
      <c r="O22" s="5" t="s">
        <v>535</v>
      </c>
      <c r="P22" t="s">
        <v>536</v>
      </c>
      <c r="S22" t="s">
        <v>537</v>
      </c>
      <c r="T22" t="s">
        <v>538</v>
      </c>
      <c r="U22" t="s">
        <v>539</v>
      </c>
      <c r="V22" t="s">
        <v>475</v>
      </c>
      <c r="W22" t="s">
        <v>476</v>
      </c>
      <c r="X22" t="s">
        <v>511</v>
      </c>
      <c r="Y22" t="s">
        <v>540</v>
      </c>
    </row>
    <row r="23" spans="1:25" x14ac:dyDescent="0.3">
      <c r="A23" t="s">
        <v>541</v>
      </c>
      <c r="B23" t="s">
        <v>542</v>
      </c>
      <c r="C23" t="s">
        <v>543</v>
      </c>
      <c r="D23" t="s">
        <v>544</v>
      </c>
      <c r="E23" t="s">
        <v>532</v>
      </c>
      <c r="F23">
        <v>52</v>
      </c>
      <c r="G23" t="s">
        <v>533</v>
      </c>
      <c r="I23" s="2" t="s">
        <v>530</v>
      </c>
      <c r="J23" s="2">
        <v>50</v>
      </c>
      <c r="K23" s="3" t="s">
        <v>531</v>
      </c>
      <c r="N23" s="5" t="s">
        <v>545</v>
      </c>
      <c r="O23" s="5" t="s">
        <v>546</v>
      </c>
      <c r="P23" t="s">
        <v>547</v>
      </c>
      <c r="S23" t="s">
        <v>548</v>
      </c>
      <c r="T23" t="s">
        <v>549</v>
      </c>
      <c r="U23" t="s">
        <v>550</v>
      </c>
      <c r="V23" t="s">
        <v>475</v>
      </c>
      <c r="W23" t="s">
        <v>476</v>
      </c>
      <c r="X23" t="s">
        <v>511</v>
      </c>
      <c r="Y23" t="s">
        <v>540</v>
      </c>
    </row>
    <row r="24" spans="1:25" x14ac:dyDescent="0.3">
      <c r="A24" t="s">
        <v>551</v>
      </c>
      <c r="B24" t="s">
        <v>552</v>
      </c>
      <c r="C24" t="s">
        <v>553</v>
      </c>
      <c r="D24" t="s">
        <v>554</v>
      </c>
      <c r="E24" t="s">
        <v>345</v>
      </c>
      <c r="F24">
        <v>978</v>
      </c>
      <c r="G24" t="s">
        <v>346</v>
      </c>
      <c r="I24" s="2" t="s">
        <v>555</v>
      </c>
      <c r="J24" s="2">
        <v>975</v>
      </c>
      <c r="K24" s="3" t="s">
        <v>556</v>
      </c>
      <c r="N24" s="5" t="s">
        <v>557</v>
      </c>
      <c r="O24" s="5" t="s">
        <v>558</v>
      </c>
      <c r="P24" t="s">
        <v>559</v>
      </c>
      <c r="S24" t="s">
        <v>560</v>
      </c>
      <c r="T24" t="s">
        <v>561</v>
      </c>
      <c r="U24" t="s">
        <v>562</v>
      </c>
      <c r="V24" t="s">
        <v>475</v>
      </c>
      <c r="W24" t="s">
        <v>476</v>
      </c>
      <c r="X24" t="s">
        <v>511</v>
      </c>
      <c r="Y24" t="s">
        <v>560</v>
      </c>
    </row>
    <row r="25" spans="1:25" x14ac:dyDescent="0.3">
      <c r="A25" t="s">
        <v>563</v>
      </c>
      <c r="B25" t="s">
        <v>564</v>
      </c>
      <c r="C25" t="s">
        <v>565</v>
      </c>
      <c r="D25" t="s">
        <v>566</v>
      </c>
      <c r="E25" t="s">
        <v>567</v>
      </c>
      <c r="F25">
        <v>84</v>
      </c>
      <c r="G25" t="s">
        <v>568</v>
      </c>
      <c r="I25" s="2" t="s">
        <v>516</v>
      </c>
      <c r="J25" s="2">
        <v>48</v>
      </c>
      <c r="K25" s="3" t="s">
        <v>517</v>
      </c>
      <c r="N25" s="5" t="s">
        <v>569</v>
      </c>
      <c r="O25" s="5" t="s">
        <v>570</v>
      </c>
      <c r="P25" t="s">
        <v>571</v>
      </c>
      <c r="S25" t="s">
        <v>572</v>
      </c>
      <c r="T25" t="s">
        <v>573</v>
      </c>
      <c r="U25" t="s">
        <v>574</v>
      </c>
      <c r="V25" t="s">
        <v>475</v>
      </c>
      <c r="W25" t="s">
        <v>476</v>
      </c>
      <c r="X25" t="s">
        <v>511</v>
      </c>
      <c r="Y25" t="s">
        <v>572</v>
      </c>
    </row>
    <row r="26" spans="1:25" x14ac:dyDescent="0.3">
      <c r="A26" t="s">
        <v>575</v>
      </c>
      <c r="B26" t="s">
        <v>576</v>
      </c>
      <c r="C26" t="s">
        <v>577</v>
      </c>
      <c r="D26" t="s">
        <v>578</v>
      </c>
      <c r="E26" t="s">
        <v>95</v>
      </c>
      <c r="F26">
        <v>952</v>
      </c>
      <c r="G26" t="s">
        <v>579</v>
      </c>
      <c r="I26" s="2" t="s">
        <v>580</v>
      </c>
      <c r="J26" s="2">
        <v>108</v>
      </c>
      <c r="K26" s="3" t="s">
        <v>581</v>
      </c>
      <c r="N26" s="5" t="s">
        <v>582</v>
      </c>
      <c r="O26" s="5" t="s">
        <v>583</v>
      </c>
      <c r="P26" t="s">
        <v>584</v>
      </c>
      <c r="S26" t="s">
        <v>585</v>
      </c>
      <c r="T26" t="s">
        <v>586</v>
      </c>
      <c r="U26" t="s">
        <v>587</v>
      </c>
      <c r="V26" t="s">
        <v>475</v>
      </c>
      <c r="W26" t="s">
        <v>588</v>
      </c>
      <c r="X26" t="s">
        <v>585</v>
      </c>
      <c r="Y26" t="s">
        <v>585</v>
      </c>
    </row>
    <row r="27" spans="1:25" x14ac:dyDescent="0.3">
      <c r="A27" t="s">
        <v>589</v>
      </c>
      <c r="B27" t="s">
        <v>590</v>
      </c>
      <c r="C27" t="s">
        <v>591</v>
      </c>
      <c r="D27" t="s">
        <v>592</v>
      </c>
      <c r="E27" t="s">
        <v>593</v>
      </c>
      <c r="F27">
        <v>60</v>
      </c>
      <c r="G27" t="s">
        <v>594</v>
      </c>
      <c r="I27" s="2" t="s">
        <v>593</v>
      </c>
      <c r="J27" s="2">
        <v>60</v>
      </c>
      <c r="K27" s="3" t="s">
        <v>594</v>
      </c>
      <c r="N27" s="5" t="s">
        <v>595</v>
      </c>
      <c r="O27" s="5" t="s">
        <v>596</v>
      </c>
      <c r="P27" t="s">
        <v>597</v>
      </c>
      <c r="S27" t="s">
        <v>598</v>
      </c>
      <c r="T27" t="s">
        <v>599</v>
      </c>
      <c r="U27" t="s">
        <v>600</v>
      </c>
      <c r="V27" t="s">
        <v>475</v>
      </c>
      <c r="W27" t="s">
        <v>588</v>
      </c>
      <c r="X27" t="s">
        <v>598</v>
      </c>
      <c r="Y27" t="s">
        <v>598</v>
      </c>
    </row>
    <row r="28" spans="1:25" x14ac:dyDescent="0.3">
      <c r="A28" t="s">
        <v>601</v>
      </c>
      <c r="B28" t="s">
        <v>602</v>
      </c>
      <c r="C28" t="s">
        <v>603</v>
      </c>
      <c r="D28" t="s">
        <v>604</v>
      </c>
      <c r="E28" t="s">
        <v>603</v>
      </c>
      <c r="F28">
        <v>64</v>
      </c>
      <c r="G28" t="s">
        <v>605</v>
      </c>
      <c r="I28" s="2" t="s">
        <v>606</v>
      </c>
      <c r="J28" s="2">
        <v>96</v>
      </c>
      <c r="K28" s="3" t="s">
        <v>607</v>
      </c>
      <c r="N28" s="5" t="s">
        <v>608</v>
      </c>
      <c r="O28" s="5" t="s">
        <v>609</v>
      </c>
      <c r="P28" t="s">
        <v>610</v>
      </c>
      <c r="S28" t="s">
        <v>611</v>
      </c>
      <c r="T28" t="s">
        <v>612</v>
      </c>
      <c r="U28" t="s">
        <v>613</v>
      </c>
      <c r="V28" t="s">
        <v>475</v>
      </c>
      <c r="W28" t="s">
        <v>611</v>
      </c>
      <c r="X28" t="s">
        <v>611</v>
      </c>
      <c r="Y28" t="s">
        <v>611</v>
      </c>
    </row>
    <row r="29" spans="1:25" x14ac:dyDescent="0.3">
      <c r="A29" t="s">
        <v>614</v>
      </c>
      <c r="B29" t="s">
        <v>615</v>
      </c>
      <c r="C29" t="s">
        <v>616</v>
      </c>
      <c r="D29" t="s">
        <v>617</v>
      </c>
      <c r="E29" t="s">
        <v>618</v>
      </c>
      <c r="F29">
        <v>974</v>
      </c>
      <c r="G29" t="s">
        <v>619</v>
      </c>
      <c r="I29" s="2" t="s">
        <v>620</v>
      </c>
      <c r="J29" s="2">
        <v>68</v>
      </c>
      <c r="K29" s="3" t="s">
        <v>621</v>
      </c>
      <c r="N29" s="5" t="s">
        <v>622</v>
      </c>
      <c r="O29" s="5" t="s">
        <v>623</v>
      </c>
      <c r="P29" t="s">
        <v>624</v>
      </c>
      <c r="S29" t="s">
        <v>625</v>
      </c>
      <c r="T29" t="s">
        <v>626</v>
      </c>
      <c r="U29" t="s">
        <v>627</v>
      </c>
      <c r="V29" t="s">
        <v>475</v>
      </c>
      <c r="W29" t="s">
        <v>625</v>
      </c>
      <c r="X29" t="s">
        <v>625</v>
      </c>
      <c r="Y29" t="s">
        <v>625</v>
      </c>
    </row>
    <row r="30" spans="1:25" x14ac:dyDescent="0.3">
      <c r="A30" t="s">
        <v>628</v>
      </c>
      <c r="B30" t="s">
        <v>629</v>
      </c>
      <c r="C30" t="s">
        <v>630</v>
      </c>
      <c r="D30" t="s">
        <v>631</v>
      </c>
      <c r="E30" t="s">
        <v>620</v>
      </c>
      <c r="F30">
        <v>68</v>
      </c>
      <c r="G30" t="s">
        <v>621</v>
      </c>
      <c r="I30" s="2" t="s">
        <v>632</v>
      </c>
      <c r="J30" s="2">
        <v>986</v>
      </c>
      <c r="K30" s="3" t="s">
        <v>633</v>
      </c>
      <c r="N30" s="5" t="s">
        <v>634</v>
      </c>
      <c r="O30" s="5" t="s">
        <v>635</v>
      </c>
      <c r="P30" t="s">
        <v>636</v>
      </c>
      <c r="S30" t="s">
        <v>221</v>
      </c>
      <c r="T30" t="s">
        <v>221</v>
      </c>
      <c r="U30" t="s">
        <v>221</v>
      </c>
      <c r="V30" t="s">
        <v>221</v>
      </c>
      <c r="W30" t="s">
        <v>221</v>
      </c>
      <c r="X30" t="s">
        <v>221</v>
      </c>
      <c r="Y30" t="s">
        <v>221</v>
      </c>
    </row>
    <row r="31" spans="1:25" x14ac:dyDescent="0.3">
      <c r="A31" t="s">
        <v>637</v>
      </c>
      <c r="B31" t="s">
        <v>638</v>
      </c>
      <c r="C31" t="s">
        <v>639</v>
      </c>
      <c r="D31" t="s">
        <v>640</v>
      </c>
      <c r="E31" t="s">
        <v>518</v>
      </c>
      <c r="F31">
        <v>977</v>
      </c>
      <c r="G31" t="s">
        <v>519</v>
      </c>
      <c r="I31" s="2" t="s">
        <v>504</v>
      </c>
      <c r="J31" s="2">
        <v>44</v>
      </c>
      <c r="K31" s="3" t="s">
        <v>505</v>
      </c>
      <c r="N31" s="5" t="s">
        <v>641</v>
      </c>
      <c r="O31" s="5" t="s">
        <v>642</v>
      </c>
      <c r="P31" t="s">
        <v>643</v>
      </c>
    </row>
    <row r="32" spans="1:25" x14ac:dyDescent="0.3">
      <c r="A32" t="s">
        <v>644</v>
      </c>
      <c r="B32" t="s">
        <v>645</v>
      </c>
      <c r="C32" t="s">
        <v>646</v>
      </c>
      <c r="D32" t="s">
        <v>647</v>
      </c>
      <c r="E32" t="s">
        <v>648</v>
      </c>
      <c r="F32">
        <v>72</v>
      </c>
      <c r="G32" t="s">
        <v>649</v>
      </c>
      <c r="I32" s="2" t="s">
        <v>603</v>
      </c>
      <c r="J32" s="2">
        <v>64</v>
      </c>
      <c r="K32" s="3" t="s">
        <v>605</v>
      </c>
      <c r="N32" s="5" t="s">
        <v>650</v>
      </c>
      <c r="O32" s="5" t="s">
        <v>651</v>
      </c>
      <c r="P32" t="s">
        <v>652</v>
      </c>
    </row>
    <row r="33" spans="1:16" x14ac:dyDescent="0.3">
      <c r="A33" t="s">
        <v>653</v>
      </c>
      <c r="B33" t="s">
        <v>654</v>
      </c>
      <c r="C33" t="s">
        <v>655</v>
      </c>
      <c r="D33" t="s">
        <v>656</v>
      </c>
      <c r="E33" t="s">
        <v>632</v>
      </c>
      <c r="F33">
        <v>986</v>
      </c>
      <c r="G33" t="s">
        <v>633</v>
      </c>
      <c r="I33" s="2" t="s">
        <v>648</v>
      </c>
      <c r="J33" s="2">
        <v>72</v>
      </c>
      <c r="K33" s="3" t="s">
        <v>649</v>
      </c>
      <c r="N33" s="5" t="s">
        <v>657</v>
      </c>
      <c r="O33" s="5" t="s">
        <v>658</v>
      </c>
      <c r="P33" t="s">
        <v>659</v>
      </c>
    </row>
    <row r="34" spans="1:16" x14ac:dyDescent="0.3">
      <c r="A34" t="s">
        <v>660</v>
      </c>
      <c r="B34" t="s">
        <v>661</v>
      </c>
      <c r="C34" t="s">
        <v>662</v>
      </c>
      <c r="D34" t="s">
        <v>663</v>
      </c>
      <c r="E34" t="s">
        <v>606</v>
      </c>
      <c r="F34">
        <v>96</v>
      </c>
      <c r="G34" t="s">
        <v>607</v>
      </c>
      <c r="I34" s="2" t="s">
        <v>618</v>
      </c>
      <c r="J34" s="2">
        <v>974</v>
      </c>
      <c r="K34" s="3" t="s">
        <v>619</v>
      </c>
      <c r="N34" s="5" t="s">
        <v>664</v>
      </c>
      <c r="O34" s="5" t="s">
        <v>665</v>
      </c>
      <c r="P34" t="s">
        <v>666</v>
      </c>
    </row>
    <row r="35" spans="1:16" x14ac:dyDescent="0.3">
      <c r="A35" t="s">
        <v>667</v>
      </c>
      <c r="B35" t="s">
        <v>668</v>
      </c>
      <c r="C35" t="s">
        <v>669</v>
      </c>
      <c r="D35" t="s">
        <v>670</v>
      </c>
      <c r="E35" t="s">
        <v>555</v>
      </c>
      <c r="F35">
        <v>975</v>
      </c>
      <c r="G35" t="s">
        <v>556</v>
      </c>
      <c r="I35" s="2" t="s">
        <v>567</v>
      </c>
      <c r="J35" s="2">
        <v>84</v>
      </c>
      <c r="K35" s="3" t="s">
        <v>568</v>
      </c>
      <c r="N35" s="5" t="s">
        <v>671</v>
      </c>
      <c r="O35" s="5" t="s">
        <v>190</v>
      </c>
      <c r="P35" t="s">
        <v>102</v>
      </c>
    </row>
    <row r="36" spans="1:16" x14ac:dyDescent="0.3">
      <c r="A36" t="s">
        <v>672</v>
      </c>
      <c r="B36" t="s">
        <v>673</v>
      </c>
      <c r="C36" t="s">
        <v>674</v>
      </c>
      <c r="D36" t="s">
        <v>675</v>
      </c>
      <c r="E36" t="s">
        <v>95</v>
      </c>
      <c r="F36">
        <v>952</v>
      </c>
      <c r="G36" t="s">
        <v>579</v>
      </c>
      <c r="I36" s="2" t="s">
        <v>676</v>
      </c>
      <c r="J36" s="2">
        <v>124</v>
      </c>
      <c r="K36" s="3" t="s">
        <v>677</v>
      </c>
      <c r="N36" s="5" t="s">
        <v>678</v>
      </c>
      <c r="O36" s="5" t="s">
        <v>679</v>
      </c>
      <c r="P36" t="s">
        <v>680</v>
      </c>
    </row>
    <row r="37" spans="1:16" x14ac:dyDescent="0.3">
      <c r="A37" t="s">
        <v>681</v>
      </c>
      <c r="B37" t="s">
        <v>682</v>
      </c>
      <c r="C37" t="s">
        <v>683</v>
      </c>
      <c r="D37" t="s">
        <v>684</v>
      </c>
      <c r="E37" t="s">
        <v>580</v>
      </c>
      <c r="F37">
        <v>108</v>
      </c>
      <c r="G37" t="s">
        <v>581</v>
      </c>
      <c r="I37" s="2" t="s">
        <v>685</v>
      </c>
      <c r="J37" s="2">
        <v>976</v>
      </c>
      <c r="K37" s="3" t="s">
        <v>686</v>
      </c>
      <c r="N37" s="5" t="s">
        <v>687</v>
      </c>
      <c r="O37" s="5" t="s">
        <v>191</v>
      </c>
      <c r="P37" t="s">
        <v>688</v>
      </c>
    </row>
    <row r="38" spans="1:16" x14ac:dyDescent="0.3">
      <c r="A38" t="s">
        <v>689</v>
      </c>
      <c r="B38" t="s">
        <v>690</v>
      </c>
      <c r="C38" t="s">
        <v>691</v>
      </c>
      <c r="D38" t="s">
        <v>692</v>
      </c>
      <c r="E38" t="s">
        <v>693</v>
      </c>
      <c r="F38">
        <v>132</v>
      </c>
      <c r="G38" t="s">
        <v>694</v>
      </c>
      <c r="I38" s="2" t="s">
        <v>695</v>
      </c>
      <c r="J38" s="2">
        <v>756</v>
      </c>
      <c r="K38" s="3" t="s">
        <v>696</v>
      </c>
      <c r="N38" s="5" t="s">
        <v>697</v>
      </c>
      <c r="O38" s="5" t="s">
        <v>698</v>
      </c>
      <c r="P38" t="s">
        <v>699</v>
      </c>
    </row>
    <row r="39" spans="1:16" x14ac:dyDescent="0.3">
      <c r="A39" t="s">
        <v>700</v>
      </c>
      <c r="B39" t="s">
        <v>701</v>
      </c>
      <c r="C39" t="s">
        <v>702</v>
      </c>
      <c r="D39" t="s">
        <v>703</v>
      </c>
      <c r="E39" t="s">
        <v>704</v>
      </c>
      <c r="F39">
        <v>116</v>
      </c>
      <c r="G39" t="s">
        <v>705</v>
      </c>
      <c r="I39" s="2" t="s">
        <v>706</v>
      </c>
      <c r="J39" s="2">
        <v>990</v>
      </c>
      <c r="K39" s="3" t="s">
        <v>707</v>
      </c>
      <c r="N39" s="5" t="s">
        <v>708</v>
      </c>
      <c r="O39" s="5" t="s">
        <v>709</v>
      </c>
      <c r="P39" t="s">
        <v>710</v>
      </c>
    </row>
    <row r="40" spans="1:16" x14ac:dyDescent="0.3">
      <c r="A40" t="s">
        <v>711</v>
      </c>
      <c r="B40" t="s">
        <v>712</v>
      </c>
      <c r="C40" t="s">
        <v>713</v>
      </c>
      <c r="D40" t="s">
        <v>714</v>
      </c>
      <c r="E40" t="s">
        <v>715</v>
      </c>
      <c r="F40">
        <v>950</v>
      </c>
      <c r="G40" t="s">
        <v>716</v>
      </c>
      <c r="I40" s="2" t="s">
        <v>717</v>
      </c>
      <c r="J40" s="2">
        <v>0</v>
      </c>
      <c r="K40" s="3" t="s">
        <v>718</v>
      </c>
      <c r="N40" s="5" t="s">
        <v>719</v>
      </c>
      <c r="O40" s="5" t="s">
        <v>720</v>
      </c>
      <c r="P40" t="s">
        <v>721</v>
      </c>
    </row>
    <row r="41" spans="1:16" x14ac:dyDescent="0.3">
      <c r="A41" t="s">
        <v>722</v>
      </c>
      <c r="B41" t="s">
        <v>723</v>
      </c>
      <c r="C41" t="s">
        <v>724</v>
      </c>
      <c r="D41" t="s">
        <v>725</v>
      </c>
      <c r="E41" t="s">
        <v>676</v>
      </c>
      <c r="F41">
        <v>124</v>
      </c>
      <c r="G41" t="s">
        <v>677</v>
      </c>
      <c r="I41" s="2" t="s">
        <v>726</v>
      </c>
      <c r="J41" s="2">
        <v>170</v>
      </c>
      <c r="K41" s="3" t="s">
        <v>727</v>
      </c>
      <c r="N41" s="5" t="s">
        <v>728</v>
      </c>
      <c r="O41" s="5" t="s">
        <v>729</v>
      </c>
      <c r="P41" t="s">
        <v>730</v>
      </c>
    </row>
    <row r="42" spans="1:16" x14ac:dyDescent="0.3">
      <c r="A42" t="s">
        <v>731</v>
      </c>
      <c r="B42" t="s">
        <v>732</v>
      </c>
      <c r="C42" t="s">
        <v>733</v>
      </c>
      <c r="D42" t="s">
        <v>734</v>
      </c>
      <c r="E42" t="s">
        <v>706</v>
      </c>
      <c r="F42">
        <v>990</v>
      </c>
      <c r="G42" t="s">
        <v>707</v>
      </c>
      <c r="I42" s="2" t="s">
        <v>735</v>
      </c>
      <c r="J42" s="2">
        <v>188</v>
      </c>
      <c r="K42" s="3" t="s">
        <v>736</v>
      </c>
      <c r="N42" s="5" t="s">
        <v>737</v>
      </c>
      <c r="O42" s="5" t="s">
        <v>738</v>
      </c>
      <c r="P42" t="s">
        <v>739</v>
      </c>
    </row>
    <row r="43" spans="1:16" x14ac:dyDescent="0.3">
      <c r="A43" t="s">
        <v>740</v>
      </c>
      <c r="B43" t="s">
        <v>741</v>
      </c>
      <c r="C43" t="s">
        <v>742</v>
      </c>
      <c r="D43" t="s">
        <v>743</v>
      </c>
      <c r="E43" t="s">
        <v>717</v>
      </c>
      <c r="F43">
        <v>0</v>
      </c>
      <c r="G43" t="s">
        <v>718</v>
      </c>
      <c r="I43" s="2" t="s">
        <v>744</v>
      </c>
      <c r="J43" s="2">
        <v>931</v>
      </c>
      <c r="K43" s="3" t="s">
        <v>745</v>
      </c>
      <c r="N43" s="5" t="s">
        <v>746</v>
      </c>
      <c r="O43" s="5" t="s">
        <v>747</v>
      </c>
      <c r="P43" t="s">
        <v>748</v>
      </c>
    </row>
    <row r="44" spans="1:16" x14ac:dyDescent="0.3">
      <c r="A44" t="s">
        <v>749</v>
      </c>
      <c r="B44" t="s">
        <v>750</v>
      </c>
      <c r="C44" t="s">
        <v>751</v>
      </c>
      <c r="D44" t="s">
        <v>752</v>
      </c>
      <c r="E44" t="s">
        <v>345</v>
      </c>
      <c r="F44">
        <v>978</v>
      </c>
      <c r="G44" t="s">
        <v>346</v>
      </c>
      <c r="I44" s="2" t="s">
        <v>693</v>
      </c>
      <c r="J44" s="2">
        <v>132</v>
      </c>
      <c r="K44" s="3" t="s">
        <v>694</v>
      </c>
      <c r="N44" s="5" t="s">
        <v>753</v>
      </c>
      <c r="O44" s="5" t="s">
        <v>754</v>
      </c>
      <c r="P44" t="s">
        <v>755</v>
      </c>
    </row>
    <row r="45" spans="1:16" x14ac:dyDescent="0.3">
      <c r="A45" t="s">
        <v>756</v>
      </c>
      <c r="B45" t="s">
        <v>757</v>
      </c>
      <c r="C45" t="s">
        <v>758</v>
      </c>
      <c r="D45" t="s">
        <v>759</v>
      </c>
      <c r="E45" t="s">
        <v>726</v>
      </c>
      <c r="F45">
        <v>170</v>
      </c>
      <c r="G45" t="s">
        <v>727</v>
      </c>
      <c r="I45" s="2" t="s">
        <v>760</v>
      </c>
      <c r="J45" s="2">
        <v>203</v>
      </c>
      <c r="K45" s="3" t="s">
        <v>761</v>
      </c>
      <c r="N45" s="5" t="s">
        <v>762</v>
      </c>
      <c r="O45" s="5" t="s">
        <v>763</v>
      </c>
      <c r="P45" t="s">
        <v>764</v>
      </c>
    </row>
    <row r="46" spans="1:16" x14ac:dyDescent="0.3">
      <c r="A46" t="s">
        <v>765</v>
      </c>
      <c r="B46" t="s">
        <v>766</v>
      </c>
      <c r="C46" t="s">
        <v>767</v>
      </c>
      <c r="D46" t="s">
        <v>768</v>
      </c>
      <c r="E46" t="s">
        <v>769</v>
      </c>
      <c r="F46">
        <v>174</v>
      </c>
      <c r="G46" t="s">
        <v>770</v>
      </c>
      <c r="I46" s="2" t="s">
        <v>771</v>
      </c>
      <c r="J46" s="2">
        <v>262</v>
      </c>
      <c r="K46" s="3" t="s">
        <v>772</v>
      </c>
      <c r="N46" s="5" t="s">
        <v>773</v>
      </c>
      <c r="O46" s="5" t="s">
        <v>774</v>
      </c>
      <c r="P46" t="s">
        <v>775</v>
      </c>
    </row>
    <row r="47" spans="1:16" x14ac:dyDescent="0.3">
      <c r="A47" t="s">
        <v>776</v>
      </c>
      <c r="B47" t="s">
        <v>777</v>
      </c>
      <c r="C47" t="s">
        <v>778</v>
      </c>
      <c r="D47" t="s">
        <v>779</v>
      </c>
      <c r="E47" t="s">
        <v>780</v>
      </c>
      <c r="F47">
        <v>408</v>
      </c>
      <c r="G47" t="s">
        <v>781</v>
      </c>
      <c r="I47" s="2" t="s">
        <v>782</v>
      </c>
      <c r="J47" s="2">
        <v>208</v>
      </c>
      <c r="K47" s="3" t="s">
        <v>783</v>
      </c>
      <c r="N47" s="5" t="s">
        <v>784</v>
      </c>
      <c r="O47" s="5" t="s">
        <v>785</v>
      </c>
      <c r="P47" t="s">
        <v>786</v>
      </c>
    </row>
    <row r="48" spans="1:16" x14ac:dyDescent="0.3">
      <c r="A48" t="s">
        <v>787</v>
      </c>
      <c r="B48" t="s">
        <v>788</v>
      </c>
      <c r="C48" t="s">
        <v>789</v>
      </c>
      <c r="D48" t="s">
        <v>790</v>
      </c>
      <c r="E48" t="s">
        <v>791</v>
      </c>
      <c r="F48">
        <v>410</v>
      </c>
      <c r="G48" t="s">
        <v>792</v>
      </c>
      <c r="I48" s="2" t="s">
        <v>793</v>
      </c>
      <c r="J48" s="2">
        <v>214</v>
      </c>
      <c r="K48" s="3" t="s">
        <v>794</v>
      </c>
      <c r="N48" s="5" t="s">
        <v>795</v>
      </c>
      <c r="O48" s="5" t="s">
        <v>796</v>
      </c>
      <c r="P48" t="s">
        <v>797</v>
      </c>
    </row>
    <row r="49" spans="1:16" x14ac:dyDescent="0.3">
      <c r="A49" t="s">
        <v>798</v>
      </c>
      <c r="B49" t="s">
        <v>799</v>
      </c>
      <c r="C49" t="s">
        <v>800</v>
      </c>
      <c r="D49" t="s">
        <v>801</v>
      </c>
      <c r="E49" t="s">
        <v>735</v>
      </c>
      <c r="F49">
        <v>188</v>
      </c>
      <c r="G49" t="s">
        <v>736</v>
      </c>
      <c r="I49" s="2" t="s">
        <v>332</v>
      </c>
      <c r="J49" s="2">
        <v>12</v>
      </c>
      <c r="K49" s="3" t="s">
        <v>333</v>
      </c>
      <c r="N49" s="5" t="s">
        <v>802</v>
      </c>
      <c r="O49" s="5" t="s">
        <v>803</v>
      </c>
      <c r="P49" t="s">
        <v>103</v>
      </c>
    </row>
    <row r="50" spans="1:16" x14ac:dyDescent="0.3">
      <c r="A50" t="s">
        <v>804</v>
      </c>
      <c r="B50" t="s">
        <v>805</v>
      </c>
      <c r="C50" t="s">
        <v>806</v>
      </c>
      <c r="D50" t="s">
        <v>807</v>
      </c>
      <c r="E50" t="s">
        <v>95</v>
      </c>
      <c r="F50">
        <v>952</v>
      </c>
      <c r="G50" t="s">
        <v>579</v>
      </c>
      <c r="I50" s="2" t="s">
        <v>808</v>
      </c>
      <c r="J50" s="2">
        <v>818</v>
      </c>
      <c r="K50" s="3" t="s">
        <v>809</v>
      </c>
      <c r="N50" s="5" t="s">
        <v>810</v>
      </c>
      <c r="O50" s="5" t="s">
        <v>811</v>
      </c>
      <c r="P50" t="s">
        <v>812</v>
      </c>
    </row>
    <row r="51" spans="1:16" x14ac:dyDescent="0.3">
      <c r="A51" t="s">
        <v>813</v>
      </c>
      <c r="B51" t="s">
        <v>814</v>
      </c>
      <c r="C51" t="s">
        <v>815</v>
      </c>
      <c r="D51" t="s">
        <v>816</v>
      </c>
      <c r="E51" t="s">
        <v>817</v>
      </c>
      <c r="F51">
        <v>191</v>
      </c>
      <c r="G51" t="s">
        <v>818</v>
      </c>
      <c r="I51" s="2" t="s">
        <v>819</v>
      </c>
      <c r="J51" s="2">
        <v>232</v>
      </c>
      <c r="K51" s="3" t="s">
        <v>820</v>
      </c>
      <c r="N51" s="5" t="s">
        <v>821</v>
      </c>
      <c r="O51" s="5" t="s">
        <v>822</v>
      </c>
      <c r="P51" t="s">
        <v>823</v>
      </c>
    </row>
    <row r="52" spans="1:16" x14ac:dyDescent="0.3">
      <c r="A52" t="s">
        <v>824</v>
      </c>
      <c r="B52" t="s">
        <v>825</v>
      </c>
      <c r="C52" t="s">
        <v>826</v>
      </c>
      <c r="D52" t="s">
        <v>827</v>
      </c>
      <c r="E52" t="s">
        <v>744</v>
      </c>
      <c r="F52">
        <v>931</v>
      </c>
      <c r="G52" t="s">
        <v>745</v>
      </c>
      <c r="I52" s="2" t="s">
        <v>828</v>
      </c>
      <c r="J52" s="2">
        <v>230</v>
      </c>
      <c r="K52" s="3" t="s">
        <v>829</v>
      </c>
      <c r="N52" s="5" t="s">
        <v>830</v>
      </c>
      <c r="O52" s="5" t="s">
        <v>831</v>
      </c>
      <c r="P52" t="s">
        <v>832</v>
      </c>
    </row>
    <row r="53" spans="1:16" x14ac:dyDescent="0.3">
      <c r="A53" t="s">
        <v>833</v>
      </c>
      <c r="B53" t="s">
        <v>834</v>
      </c>
      <c r="C53" t="s">
        <v>835</v>
      </c>
      <c r="D53" t="s">
        <v>836</v>
      </c>
      <c r="E53" t="s">
        <v>782</v>
      </c>
      <c r="F53">
        <v>208</v>
      </c>
      <c r="G53" t="s">
        <v>783</v>
      </c>
      <c r="I53" s="2" t="s">
        <v>345</v>
      </c>
      <c r="J53" s="2">
        <v>978</v>
      </c>
      <c r="K53" s="3" t="s">
        <v>346</v>
      </c>
      <c r="N53" s="5" t="s">
        <v>837</v>
      </c>
      <c r="O53" s="5" t="s">
        <v>838</v>
      </c>
      <c r="P53" t="s">
        <v>839</v>
      </c>
    </row>
    <row r="54" spans="1:16" x14ac:dyDescent="0.3">
      <c r="A54" t="s">
        <v>840</v>
      </c>
      <c r="B54" t="s">
        <v>841</v>
      </c>
      <c r="C54" t="s">
        <v>842</v>
      </c>
      <c r="D54" t="s">
        <v>843</v>
      </c>
      <c r="E54" t="s">
        <v>771</v>
      </c>
      <c r="F54">
        <v>262</v>
      </c>
      <c r="G54" t="s">
        <v>772</v>
      </c>
      <c r="I54" s="2" t="s">
        <v>844</v>
      </c>
      <c r="J54" s="2">
        <v>242</v>
      </c>
      <c r="K54" s="3" t="s">
        <v>845</v>
      </c>
      <c r="N54" s="5" t="s">
        <v>846</v>
      </c>
      <c r="O54" s="5" t="s">
        <v>847</v>
      </c>
      <c r="P54" t="s">
        <v>101</v>
      </c>
    </row>
    <row r="55" spans="1:16" x14ac:dyDescent="0.3">
      <c r="A55" t="s">
        <v>848</v>
      </c>
      <c r="B55" t="s">
        <v>849</v>
      </c>
      <c r="C55" t="s">
        <v>850</v>
      </c>
      <c r="D55" t="s">
        <v>851</v>
      </c>
      <c r="E55" t="s">
        <v>380</v>
      </c>
      <c r="F55">
        <v>951</v>
      </c>
      <c r="G55" t="s">
        <v>381</v>
      </c>
      <c r="I55" s="2" t="s">
        <v>852</v>
      </c>
      <c r="J55" s="2">
        <v>238</v>
      </c>
      <c r="K55" s="3" t="s">
        <v>853</v>
      </c>
      <c r="N55" s="5" t="s">
        <v>854</v>
      </c>
      <c r="O55" s="5" t="s">
        <v>855</v>
      </c>
      <c r="P55" t="s">
        <v>856</v>
      </c>
    </row>
    <row r="56" spans="1:16" x14ac:dyDescent="0.3">
      <c r="A56" t="s">
        <v>857</v>
      </c>
      <c r="B56" t="s">
        <v>858</v>
      </c>
      <c r="C56" t="s">
        <v>859</v>
      </c>
      <c r="D56" t="s">
        <v>860</v>
      </c>
      <c r="E56" t="s">
        <v>808</v>
      </c>
      <c r="F56">
        <v>818</v>
      </c>
      <c r="G56" t="s">
        <v>809</v>
      </c>
      <c r="I56" s="2" t="s">
        <v>861</v>
      </c>
      <c r="J56" s="2">
        <v>826</v>
      </c>
      <c r="K56" s="3" t="s">
        <v>862</v>
      </c>
      <c r="N56" s="5" t="s">
        <v>863</v>
      </c>
      <c r="O56" s="5" t="s">
        <v>864</v>
      </c>
      <c r="P56" t="s">
        <v>865</v>
      </c>
    </row>
    <row r="57" spans="1:16" x14ac:dyDescent="0.3">
      <c r="A57" t="s">
        <v>866</v>
      </c>
      <c r="B57" t="s">
        <v>867</v>
      </c>
      <c r="C57" t="s">
        <v>868</v>
      </c>
      <c r="D57" t="s">
        <v>869</v>
      </c>
      <c r="E57" t="s">
        <v>97</v>
      </c>
      <c r="F57">
        <v>840</v>
      </c>
      <c r="G57" t="s">
        <v>870</v>
      </c>
      <c r="I57" s="2" t="s">
        <v>871</v>
      </c>
      <c r="J57" s="2">
        <v>981</v>
      </c>
      <c r="K57" s="3" t="s">
        <v>872</v>
      </c>
      <c r="N57" s="5" t="s">
        <v>873</v>
      </c>
      <c r="O57" s="5" t="s">
        <v>874</v>
      </c>
      <c r="P57" t="s">
        <v>875</v>
      </c>
    </row>
    <row r="58" spans="1:16" x14ac:dyDescent="0.3">
      <c r="A58" t="s">
        <v>876</v>
      </c>
      <c r="B58" t="s">
        <v>877</v>
      </c>
      <c r="C58" t="s">
        <v>878</v>
      </c>
      <c r="D58" t="s">
        <v>879</v>
      </c>
      <c r="E58" t="s">
        <v>391</v>
      </c>
      <c r="F58">
        <v>784</v>
      </c>
      <c r="G58" t="s">
        <v>392</v>
      </c>
      <c r="I58" s="2" t="s">
        <v>880</v>
      </c>
      <c r="J58" s="2">
        <v>0</v>
      </c>
      <c r="K58" s="3" t="s">
        <v>881</v>
      </c>
      <c r="N58" s="5" t="s">
        <v>882</v>
      </c>
      <c r="O58" s="5" t="s">
        <v>883</v>
      </c>
      <c r="P58" t="s">
        <v>884</v>
      </c>
    </row>
    <row r="59" spans="1:16" x14ac:dyDescent="0.3">
      <c r="A59" t="s">
        <v>885</v>
      </c>
      <c r="B59" t="s">
        <v>886</v>
      </c>
      <c r="C59" t="s">
        <v>887</v>
      </c>
      <c r="D59" t="s">
        <v>888</v>
      </c>
      <c r="E59" t="s">
        <v>97</v>
      </c>
      <c r="F59">
        <v>840</v>
      </c>
      <c r="G59" t="s">
        <v>870</v>
      </c>
      <c r="I59" s="2" t="s">
        <v>889</v>
      </c>
      <c r="J59" s="2">
        <v>936</v>
      </c>
      <c r="K59" s="3" t="s">
        <v>890</v>
      </c>
      <c r="N59" s="5" t="s">
        <v>891</v>
      </c>
      <c r="O59" s="5" t="s">
        <v>892</v>
      </c>
      <c r="P59" t="s">
        <v>893</v>
      </c>
    </row>
    <row r="60" spans="1:16" x14ac:dyDescent="0.3">
      <c r="A60" t="s">
        <v>894</v>
      </c>
      <c r="B60" t="s">
        <v>895</v>
      </c>
      <c r="C60" t="s">
        <v>896</v>
      </c>
      <c r="D60" t="s">
        <v>897</v>
      </c>
      <c r="E60" t="s">
        <v>819</v>
      </c>
      <c r="F60">
        <v>232</v>
      </c>
      <c r="G60" t="s">
        <v>820</v>
      </c>
      <c r="I60" s="2" t="s">
        <v>898</v>
      </c>
      <c r="J60" s="2">
        <v>292</v>
      </c>
      <c r="K60" s="3" t="s">
        <v>899</v>
      </c>
      <c r="N60" s="5" t="s">
        <v>900</v>
      </c>
      <c r="O60" s="5" t="s">
        <v>901</v>
      </c>
      <c r="P60" t="s">
        <v>902</v>
      </c>
    </row>
    <row r="61" spans="1:16" x14ac:dyDescent="0.3">
      <c r="A61" t="s">
        <v>903</v>
      </c>
      <c r="B61" t="s">
        <v>904</v>
      </c>
      <c r="C61" t="s">
        <v>905</v>
      </c>
      <c r="D61" t="s">
        <v>906</v>
      </c>
      <c r="E61" t="s">
        <v>345</v>
      </c>
      <c r="F61">
        <v>978</v>
      </c>
      <c r="G61" t="s">
        <v>346</v>
      </c>
      <c r="I61" s="2" t="s">
        <v>907</v>
      </c>
      <c r="J61" s="2">
        <v>270</v>
      </c>
      <c r="K61" s="3" t="s">
        <v>908</v>
      </c>
      <c r="N61" s="5" t="s">
        <v>909</v>
      </c>
      <c r="O61" s="5" t="s">
        <v>910</v>
      </c>
      <c r="P61" t="s">
        <v>911</v>
      </c>
    </row>
    <row r="62" spans="1:16" x14ac:dyDescent="0.3">
      <c r="A62" t="s">
        <v>912</v>
      </c>
      <c r="B62" t="s">
        <v>145</v>
      </c>
      <c r="C62" t="s">
        <v>913</v>
      </c>
      <c r="D62" t="s">
        <v>914</v>
      </c>
      <c r="E62" t="s">
        <v>345</v>
      </c>
      <c r="F62">
        <v>978</v>
      </c>
      <c r="G62" t="s">
        <v>346</v>
      </c>
      <c r="I62" s="2" t="s">
        <v>915</v>
      </c>
      <c r="J62" s="2">
        <v>324</v>
      </c>
      <c r="K62" s="3" t="s">
        <v>916</v>
      </c>
      <c r="N62" s="5" t="s">
        <v>917</v>
      </c>
      <c r="O62" s="5" t="s">
        <v>193</v>
      </c>
      <c r="P62" t="s">
        <v>94</v>
      </c>
    </row>
    <row r="63" spans="1:16" x14ac:dyDescent="0.3">
      <c r="A63" t="s">
        <v>918</v>
      </c>
      <c r="B63" t="s">
        <v>919</v>
      </c>
      <c r="C63" t="s">
        <v>920</v>
      </c>
      <c r="D63" t="s">
        <v>921</v>
      </c>
      <c r="E63" t="s">
        <v>922</v>
      </c>
      <c r="F63">
        <v>748</v>
      </c>
      <c r="G63" t="s">
        <v>923</v>
      </c>
      <c r="I63" s="2" t="s">
        <v>924</v>
      </c>
      <c r="J63" s="2">
        <v>320</v>
      </c>
      <c r="K63" s="3" t="s">
        <v>925</v>
      </c>
      <c r="N63" s="5" t="s">
        <v>926</v>
      </c>
      <c r="O63" s="5" t="s">
        <v>927</v>
      </c>
      <c r="P63" t="s">
        <v>928</v>
      </c>
    </row>
    <row r="64" spans="1:16" x14ac:dyDescent="0.3">
      <c r="A64" t="s">
        <v>929</v>
      </c>
      <c r="B64" t="s">
        <v>930</v>
      </c>
      <c r="C64" t="s">
        <v>931</v>
      </c>
      <c r="D64" t="s">
        <v>932</v>
      </c>
      <c r="E64" t="s">
        <v>97</v>
      </c>
      <c r="F64">
        <v>840</v>
      </c>
      <c r="G64" t="s">
        <v>870</v>
      </c>
      <c r="I64" s="2" t="s">
        <v>933</v>
      </c>
      <c r="J64" s="2">
        <v>328</v>
      </c>
      <c r="K64" s="3" t="s">
        <v>934</v>
      </c>
      <c r="N64" s="5" t="s">
        <v>935</v>
      </c>
      <c r="O64" s="5" t="s">
        <v>186</v>
      </c>
      <c r="P64" t="s">
        <v>96</v>
      </c>
    </row>
    <row r="65" spans="1:16" x14ac:dyDescent="0.3">
      <c r="A65" t="s">
        <v>936</v>
      </c>
      <c r="B65" t="s">
        <v>937</v>
      </c>
      <c r="C65" t="s">
        <v>938</v>
      </c>
      <c r="D65" t="s">
        <v>939</v>
      </c>
      <c r="E65" t="s">
        <v>828</v>
      </c>
      <c r="F65">
        <v>230</v>
      </c>
      <c r="G65" t="s">
        <v>829</v>
      </c>
      <c r="I65" s="2" t="s">
        <v>940</v>
      </c>
      <c r="J65" s="2">
        <v>344</v>
      </c>
      <c r="K65" s="3" t="s">
        <v>941</v>
      </c>
      <c r="N65" s="5" t="s">
        <v>942</v>
      </c>
      <c r="O65" s="5" t="s">
        <v>943</v>
      </c>
      <c r="P65" t="s">
        <v>944</v>
      </c>
    </row>
    <row r="66" spans="1:16" x14ac:dyDescent="0.3">
      <c r="A66" t="s">
        <v>945</v>
      </c>
      <c r="B66" t="s">
        <v>946</v>
      </c>
      <c r="C66" t="s">
        <v>947</v>
      </c>
      <c r="D66" t="s">
        <v>948</v>
      </c>
      <c r="E66" t="s">
        <v>949</v>
      </c>
      <c r="F66">
        <v>643</v>
      </c>
      <c r="G66" t="s">
        <v>950</v>
      </c>
      <c r="I66" s="2" t="s">
        <v>951</v>
      </c>
      <c r="J66" s="2">
        <v>340</v>
      </c>
      <c r="K66" s="3" t="s">
        <v>952</v>
      </c>
      <c r="N66" s="5" t="s">
        <v>953</v>
      </c>
      <c r="O66" s="5" t="s">
        <v>954</v>
      </c>
      <c r="P66" t="s">
        <v>955</v>
      </c>
    </row>
    <row r="67" spans="1:16" x14ac:dyDescent="0.3">
      <c r="A67" t="s">
        <v>956</v>
      </c>
      <c r="B67" t="s">
        <v>957</v>
      </c>
      <c r="C67" t="s">
        <v>958</v>
      </c>
      <c r="D67" t="s">
        <v>959</v>
      </c>
      <c r="E67" t="s">
        <v>844</v>
      </c>
      <c r="F67">
        <v>242</v>
      </c>
      <c r="G67" t="s">
        <v>845</v>
      </c>
      <c r="I67" s="2" t="s">
        <v>817</v>
      </c>
      <c r="J67" s="2">
        <v>191</v>
      </c>
      <c r="K67" s="3" t="s">
        <v>818</v>
      </c>
      <c r="N67" s="5" t="s">
        <v>960</v>
      </c>
      <c r="O67" s="5" t="s">
        <v>961</v>
      </c>
      <c r="P67" t="s">
        <v>962</v>
      </c>
    </row>
    <row r="68" spans="1:16" x14ac:dyDescent="0.3">
      <c r="A68" t="s">
        <v>963</v>
      </c>
      <c r="B68" t="s">
        <v>964</v>
      </c>
      <c r="C68" t="s">
        <v>965</v>
      </c>
      <c r="D68" t="s">
        <v>966</v>
      </c>
      <c r="E68" t="s">
        <v>345</v>
      </c>
      <c r="F68">
        <v>978</v>
      </c>
      <c r="G68" t="s">
        <v>346</v>
      </c>
      <c r="I68" s="2" t="s">
        <v>967</v>
      </c>
      <c r="J68" s="2">
        <v>332</v>
      </c>
      <c r="K68" s="3" t="s">
        <v>968</v>
      </c>
      <c r="N68" s="5" t="s">
        <v>969</v>
      </c>
      <c r="O68" s="5" t="s">
        <v>970</v>
      </c>
      <c r="P68" t="s">
        <v>971</v>
      </c>
    </row>
    <row r="69" spans="1:16" x14ac:dyDescent="0.3">
      <c r="A69" t="s">
        <v>972</v>
      </c>
      <c r="B69" t="s">
        <v>973</v>
      </c>
      <c r="C69" t="s">
        <v>974</v>
      </c>
      <c r="D69" t="s">
        <v>975</v>
      </c>
      <c r="E69" t="s">
        <v>345</v>
      </c>
      <c r="F69">
        <v>978</v>
      </c>
      <c r="G69" t="s">
        <v>346</v>
      </c>
      <c r="I69" s="2" t="s">
        <v>976</v>
      </c>
      <c r="J69" s="2">
        <v>348</v>
      </c>
      <c r="K69" s="3" t="s">
        <v>977</v>
      </c>
      <c r="N69" s="5" t="s">
        <v>978</v>
      </c>
      <c r="O69" s="5" t="s">
        <v>979</v>
      </c>
      <c r="P69" t="s">
        <v>980</v>
      </c>
    </row>
    <row r="70" spans="1:16" x14ac:dyDescent="0.3">
      <c r="A70" t="s">
        <v>981</v>
      </c>
      <c r="B70" t="s">
        <v>982</v>
      </c>
      <c r="C70" t="s">
        <v>983</v>
      </c>
      <c r="D70" t="s">
        <v>984</v>
      </c>
      <c r="E70" t="s">
        <v>715</v>
      </c>
      <c r="F70">
        <v>950</v>
      </c>
      <c r="G70" t="s">
        <v>716</v>
      </c>
      <c r="I70" s="2" t="s">
        <v>985</v>
      </c>
      <c r="J70" s="2">
        <v>360</v>
      </c>
      <c r="K70" s="3" t="s">
        <v>986</v>
      </c>
      <c r="N70" s="5" t="s">
        <v>987</v>
      </c>
      <c r="O70" s="5" t="s">
        <v>188</v>
      </c>
      <c r="P70" t="s">
        <v>988</v>
      </c>
    </row>
    <row r="71" spans="1:16" x14ac:dyDescent="0.3">
      <c r="A71" t="s">
        <v>989</v>
      </c>
      <c r="B71" t="s">
        <v>990</v>
      </c>
      <c r="C71" t="s">
        <v>991</v>
      </c>
      <c r="D71" t="s">
        <v>992</v>
      </c>
      <c r="E71" t="s">
        <v>907</v>
      </c>
      <c r="F71">
        <v>270</v>
      </c>
      <c r="G71" t="s">
        <v>908</v>
      </c>
      <c r="I71" s="2" t="s">
        <v>993</v>
      </c>
      <c r="J71" s="2">
        <v>376</v>
      </c>
      <c r="K71" s="3" t="s">
        <v>994</v>
      </c>
      <c r="N71" s="5" t="s">
        <v>995</v>
      </c>
      <c r="O71" s="5" t="s">
        <v>996</v>
      </c>
      <c r="P71" t="s">
        <v>100</v>
      </c>
    </row>
    <row r="72" spans="1:16" x14ac:dyDescent="0.3">
      <c r="A72" t="s">
        <v>997</v>
      </c>
      <c r="B72" t="s">
        <v>998</v>
      </c>
      <c r="C72" t="s">
        <v>999</v>
      </c>
      <c r="D72" t="s">
        <v>1000</v>
      </c>
      <c r="E72" t="s">
        <v>871</v>
      </c>
      <c r="F72">
        <v>981</v>
      </c>
      <c r="G72" t="s">
        <v>872</v>
      </c>
      <c r="I72" s="2" t="s">
        <v>1001</v>
      </c>
      <c r="J72" s="2">
        <v>0</v>
      </c>
      <c r="K72" s="3" t="s">
        <v>1002</v>
      </c>
      <c r="N72" s="5" t="s">
        <v>1003</v>
      </c>
      <c r="O72" s="5" t="s">
        <v>192</v>
      </c>
      <c r="P72" t="s">
        <v>98</v>
      </c>
    </row>
    <row r="73" spans="1:16" x14ac:dyDescent="0.3">
      <c r="A73" t="s">
        <v>1004</v>
      </c>
      <c r="B73" t="s">
        <v>1005</v>
      </c>
      <c r="C73" t="s">
        <v>1006</v>
      </c>
      <c r="D73" t="s">
        <v>1007</v>
      </c>
      <c r="I73" s="2" t="s">
        <v>1008</v>
      </c>
      <c r="J73" s="2">
        <v>356</v>
      </c>
      <c r="K73" s="3" t="s">
        <v>1009</v>
      </c>
      <c r="N73" s="5">
        <v>7103</v>
      </c>
      <c r="O73" s="5" t="s">
        <v>1010</v>
      </c>
      <c r="P73" s="5" t="s">
        <v>1011</v>
      </c>
    </row>
    <row r="74" spans="1:16" x14ac:dyDescent="0.3">
      <c r="A74" t="s">
        <v>1012</v>
      </c>
      <c r="B74" t="s">
        <v>1013</v>
      </c>
      <c r="C74" t="s">
        <v>1014</v>
      </c>
      <c r="D74" t="s">
        <v>1015</v>
      </c>
      <c r="E74" t="s">
        <v>889</v>
      </c>
      <c r="F74">
        <v>936</v>
      </c>
      <c r="G74" t="s">
        <v>890</v>
      </c>
      <c r="I74" s="2" t="s">
        <v>1016</v>
      </c>
      <c r="J74" s="2">
        <v>368</v>
      </c>
      <c r="K74" s="3" t="s">
        <v>1017</v>
      </c>
      <c r="N74" s="95">
        <v>7202</v>
      </c>
      <c r="O74" t="s">
        <v>1018</v>
      </c>
      <c r="P74" t="s">
        <v>1019</v>
      </c>
    </row>
    <row r="75" spans="1:16" x14ac:dyDescent="0.3">
      <c r="A75" t="s">
        <v>1020</v>
      </c>
      <c r="B75" t="s">
        <v>1021</v>
      </c>
      <c r="C75" t="s">
        <v>1022</v>
      </c>
      <c r="D75" t="s">
        <v>1023</v>
      </c>
      <c r="E75" t="s">
        <v>898</v>
      </c>
      <c r="F75">
        <v>292</v>
      </c>
      <c r="G75" t="s">
        <v>899</v>
      </c>
      <c r="I75" s="2" t="s">
        <v>1024</v>
      </c>
      <c r="J75" s="2">
        <v>364</v>
      </c>
      <c r="K75" s="3" t="s">
        <v>1025</v>
      </c>
      <c r="N75" s="5">
        <v>8506</v>
      </c>
      <c r="O75" s="5" t="s">
        <v>1026</v>
      </c>
      <c r="P75" t="s">
        <v>1027</v>
      </c>
    </row>
    <row r="76" spans="1:16" x14ac:dyDescent="0.3">
      <c r="A76" t="s">
        <v>1028</v>
      </c>
      <c r="B76" t="s">
        <v>1029</v>
      </c>
      <c r="C76" t="s">
        <v>1030</v>
      </c>
      <c r="D76" t="s">
        <v>1031</v>
      </c>
      <c r="E76" t="s">
        <v>345</v>
      </c>
      <c r="F76">
        <v>978</v>
      </c>
      <c r="G76" t="s">
        <v>346</v>
      </c>
      <c r="I76" s="2" t="s">
        <v>1032</v>
      </c>
      <c r="J76" s="2">
        <v>352</v>
      </c>
      <c r="K76" s="3" t="s">
        <v>1033</v>
      </c>
    </row>
    <row r="77" spans="1:16" x14ac:dyDescent="0.3">
      <c r="A77" t="s">
        <v>1034</v>
      </c>
      <c r="B77" t="s">
        <v>1035</v>
      </c>
      <c r="C77" t="s">
        <v>1036</v>
      </c>
      <c r="D77" t="s">
        <v>1037</v>
      </c>
      <c r="E77" t="s">
        <v>380</v>
      </c>
      <c r="F77">
        <v>951</v>
      </c>
      <c r="G77" t="s">
        <v>381</v>
      </c>
      <c r="I77" s="2" t="s">
        <v>1038</v>
      </c>
      <c r="J77" s="2">
        <v>0</v>
      </c>
      <c r="K77" s="3" t="s">
        <v>1039</v>
      </c>
    </row>
    <row r="78" spans="1:16" x14ac:dyDescent="0.3">
      <c r="A78" t="s">
        <v>1040</v>
      </c>
      <c r="B78" t="s">
        <v>1041</v>
      </c>
      <c r="C78" t="s">
        <v>1042</v>
      </c>
      <c r="D78" t="s">
        <v>1043</v>
      </c>
      <c r="E78" t="s">
        <v>782</v>
      </c>
      <c r="F78">
        <v>208</v>
      </c>
      <c r="G78" t="s">
        <v>783</v>
      </c>
      <c r="I78" s="2" t="s">
        <v>1044</v>
      </c>
      <c r="J78" s="2">
        <v>388</v>
      </c>
      <c r="K78" s="3" t="s">
        <v>1045</v>
      </c>
    </row>
    <row r="79" spans="1:16" x14ac:dyDescent="0.3">
      <c r="A79" t="s">
        <v>1046</v>
      </c>
      <c r="B79" t="s">
        <v>1047</v>
      </c>
      <c r="C79" t="s">
        <v>1048</v>
      </c>
      <c r="D79" t="s">
        <v>1049</v>
      </c>
      <c r="E79" t="s">
        <v>345</v>
      </c>
      <c r="F79">
        <v>978</v>
      </c>
      <c r="G79" t="s">
        <v>346</v>
      </c>
      <c r="I79" s="2" t="s">
        <v>1050</v>
      </c>
      <c r="J79" s="2">
        <v>400</v>
      </c>
      <c r="K79" s="3" t="s">
        <v>1051</v>
      </c>
    </row>
    <row r="80" spans="1:16" x14ac:dyDescent="0.3">
      <c r="A80" t="s">
        <v>1052</v>
      </c>
      <c r="B80" t="s">
        <v>1053</v>
      </c>
      <c r="C80" t="s">
        <v>1054</v>
      </c>
      <c r="D80" t="s">
        <v>1055</v>
      </c>
      <c r="E80" t="s">
        <v>97</v>
      </c>
      <c r="F80">
        <v>840</v>
      </c>
      <c r="G80" t="s">
        <v>870</v>
      </c>
      <c r="I80" s="2" t="s">
        <v>1056</v>
      </c>
      <c r="J80" s="2">
        <v>392</v>
      </c>
      <c r="K80" s="3" t="s">
        <v>1057</v>
      </c>
    </row>
    <row r="81" spans="1:11" x14ac:dyDescent="0.3">
      <c r="A81" t="s">
        <v>1058</v>
      </c>
      <c r="B81" t="s">
        <v>1059</v>
      </c>
      <c r="C81" t="s">
        <v>1060</v>
      </c>
      <c r="D81" t="s">
        <v>1061</v>
      </c>
      <c r="E81" t="s">
        <v>924</v>
      </c>
      <c r="F81">
        <v>320</v>
      </c>
      <c r="G81" t="s">
        <v>925</v>
      </c>
      <c r="I81" s="2" t="s">
        <v>1062</v>
      </c>
      <c r="J81" s="2">
        <v>404</v>
      </c>
      <c r="K81" s="3" t="s">
        <v>1063</v>
      </c>
    </row>
    <row r="82" spans="1:11" x14ac:dyDescent="0.3">
      <c r="A82" t="s">
        <v>1064</v>
      </c>
      <c r="B82" t="s">
        <v>1065</v>
      </c>
      <c r="C82" t="s">
        <v>1066</v>
      </c>
      <c r="D82" t="s">
        <v>1067</v>
      </c>
      <c r="E82" t="s">
        <v>880</v>
      </c>
      <c r="F82">
        <v>0</v>
      </c>
      <c r="G82" t="s">
        <v>881</v>
      </c>
      <c r="I82" s="2" t="s">
        <v>1068</v>
      </c>
      <c r="J82" s="2">
        <v>417</v>
      </c>
      <c r="K82" s="3" t="s">
        <v>1069</v>
      </c>
    </row>
    <row r="83" spans="1:11" x14ac:dyDescent="0.3">
      <c r="A83" t="s">
        <v>1070</v>
      </c>
      <c r="B83" t="s">
        <v>1071</v>
      </c>
      <c r="C83" t="s">
        <v>1072</v>
      </c>
      <c r="D83" t="s">
        <v>1073</v>
      </c>
      <c r="E83" t="s">
        <v>915</v>
      </c>
      <c r="F83">
        <v>324</v>
      </c>
      <c r="G83" t="s">
        <v>916</v>
      </c>
      <c r="I83" s="2" t="s">
        <v>704</v>
      </c>
      <c r="J83" s="2">
        <v>116</v>
      </c>
      <c r="K83" s="3" t="s">
        <v>705</v>
      </c>
    </row>
    <row r="84" spans="1:11" x14ac:dyDescent="0.3">
      <c r="A84" t="s">
        <v>1074</v>
      </c>
      <c r="B84" t="s">
        <v>1075</v>
      </c>
      <c r="C84" t="s">
        <v>1076</v>
      </c>
      <c r="D84" t="s">
        <v>1077</v>
      </c>
      <c r="E84" t="s">
        <v>715</v>
      </c>
      <c r="F84">
        <v>950</v>
      </c>
      <c r="G84" t="s">
        <v>716</v>
      </c>
      <c r="I84" s="2" t="s">
        <v>769</v>
      </c>
      <c r="J84" s="2">
        <v>174</v>
      </c>
      <c r="K84" s="3" t="s">
        <v>770</v>
      </c>
    </row>
    <row r="85" spans="1:11" x14ac:dyDescent="0.3">
      <c r="A85" t="s">
        <v>1078</v>
      </c>
      <c r="B85" t="s">
        <v>1079</v>
      </c>
      <c r="C85" t="s">
        <v>1080</v>
      </c>
      <c r="D85" t="s">
        <v>1081</v>
      </c>
      <c r="E85" t="s">
        <v>95</v>
      </c>
      <c r="F85">
        <v>952</v>
      </c>
      <c r="G85" t="s">
        <v>579</v>
      </c>
      <c r="I85" s="2" t="s">
        <v>780</v>
      </c>
      <c r="J85" s="2">
        <v>408</v>
      </c>
      <c r="K85" s="3" t="s">
        <v>781</v>
      </c>
    </row>
    <row r="86" spans="1:11" x14ac:dyDescent="0.3">
      <c r="A86" t="s">
        <v>1082</v>
      </c>
      <c r="B86" t="s">
        <v>1083</v>
      </c>
      <c r="C86" t="s">
        <v>1084</v>
      </c>
      <c r="D86" t="s">
        <v>1085</v>
      </c>
      <c r="E86" t="s">
        <v>933</v>
      </c>
      <c r="F86">
        <v>328</v>
      </c>
      <c r="G86" t="s">
        <v>934</v>
      </c>
      <c r="I86" s="2" t="s">
        <v>791</v>
      </c>
      <c r="J86" s="2">
        <v>410</v>
      </c>
      <c r="K86" s="3" t="s">
        <v>792</v>
      </c>
    </row>
    <row r="87" spans="1:11" x14ac:dyDescent="0.3">
      <c r="A87" t="s">
        <v>1086</v>
      </c>
      <c r="B87" t="s">
        <v>1087</v>
      </c>
      <c r="C87" t="s">
        <v>1088</v>
      </c>
      <c r="D87" t="s">
        <v>1089</v>
      </c>
      <c r="E87" t="s">
        <v>345</v>
      </c>
      <c r="F87">
        <v>978</v>
      </c>
      <c r="G87" t="s">
        <v>346</v>
      </c>
      <c r="I87" s="2" t="s">
        <v>1090</v>
      </c>
      <c r="J87" s="2">
        <v>414</v>
      </c>
      <c r="K87" s="3" t="s">
        <v>1091</v>
      </c>
    </row>
    <row r="88" spans="1:11" x14ac:dyDescent="0.3">
      <c r="A88" t="s">
        <v>1092</v>
      </c>
      <c r="B88" t="s">
        <v>1093</v>
      </c>
      <c r="C88" t="s">
        <v>1094</v>
      </c>
      <c r="D88" t="s">
        <v>1095</v>
      </c>
      <c r="E88" t="s">
        <v>967</v>
      </c>
      <c r="F88">
        <v>332</v>
      </c>
      <c r="G88" t="s">
        <v>968</v>
      </c>
      <c r="I88" s="2" t="s">
        <v>1096</v>
      </c>
      <c r="J88" s="2">
        <v>136</v>
      </c>
      <c r="K88" s="3" t="s">
        <v>1097</v>
      </c>
    </row>
    <row r="89" spans="1:11" x14ac:dyDescent="0.3">
      <c r="A89" t="s">
        <v>1098</v>
      </c>
      <c r="B89" t="s">
        <v>1099</v>
      </c>
      <c r="C89" t="s">
        <v>1100</v>
      </c>
      <c r="D89" t="s">
        <v>1101</v>
      </c>
      <c r="E89" t="s">
        <v>951</v>
      </c>
      <c r="F89">
        <v>340</v>
      </c>
      <c r="G89" t="s">
        <v>952</v>
      </c>
      <c r="I89" s="2" t="s">
        <v>1102</v>
      </c>
      <c r="J89" s="2">
        <v>398</v>
      </c>
      <c r="K89" s="3" t="s">
        <v>1103</v>
      </c>
    </row>
    <row r="90" spans="1:11" x14ac:dyDescent="0.3">
      <c r="A90" t="s">
        <v>1104</v>
      </c>
      <c r="B90" t="s">
        <v>1105</v>
      </c>
      <c r="C90" t="s">
        <v>1106</v>
      </c>
      <c r="D90" t="s">
        <v>1107</v>
      </c>
      <c r="E90" t="s">
        <v>940</v>
      </c>
      <c r="F90">
        <v>344</v>
      </c>
      <c r="G90" t="s">
        <v>941</v>
      </c>
      <c r="I90" s="2" t="s">
        <v>1108</v>
      </c>
      <c r="J90" s="2">
        <v>418</v>
      </c>
      <c r="K90" s="3" t="s">
        <v>1109</v>
      </c>
    </row>
    <row r="91" spans="1:11" x14ac:dyDescent="0.3">
      <c r="A91" t="s">
        <v>1110</v>
      </c>
      <c r="B91" t="s">
        <v>1111</v>
      </c>
      <c r="C91" t="s">
        <v>1112</v>
      </c>
      <c r="D91" t="s">
        <v>1113</v>
      </c>
      <c r="E91" t="s">
        <v>976</v>
      </c>
      <c r="F91">
        <v>348</v>
      </c>
      <c r="G91" t="s">
        <v>977</v>
      </c>
      <c r="I91" s="2" t="s">
        <v>1114</v>
      </c>
      <c r="J91" s="2">
        <v>422</v>
      </c>
      <c r="K91" s="3" t="s">
        <v>1115</v>
      </c>
    </row>
    <row r="92" spans="1:11" x14ac:dyDescent="0.3">
      <c r="A92" t="s">
        <v>1116</v>
      </c>
      <c r="B92" t="s">
        <v>1117</v>
      </c>
      <c r="C92" t="s">
        <v>1118</v>
      </c>
      <c r="D92" t="s">
        <v>1119</v>
      </c>
      <c r="E92" t="s">
        <v>467</v>
      </c>
      <c r="F92">
        <v>36</v>
      </c>
      <c r="G92" t="s">
        <v>468</v>
      </c>
      <c r="I92" s="2" t="s">
        <v>1120</v>
      </c>
      <c r="J92" s="2">
        <v>144</v>
      </c>
      <c r="K92" s="3" t="s">
        <v>1121</v>
      </c>
    </row>
    <row r="93" spans="1:11" x14ac:dyDescent="0.3">
      <c r="A93" t="s">
        <v>1122</v>
      </c>
      <c r="B93" t="s">
        <v>1123</v>
      </c>
      <c r="C93" t="s">
        <v>1124</v>
      </c>
      <c r="D93" t="s">
        <v>1125</v>
      </c>
      <c r="E93" t="s">
        <v>1001</v>
      </c>
      <c r="F93">
        <v>0</v>
      </c>
      <c r="G93" t="s">
        <v>1002</v>
      </c>
      <c r="I93" s="2" t="s">
        <v>1126</v>
      </c>
      <c r="J93" s="2">
        <v>430</v>
      </c>
      <c r="K93" s="3" t="s">
        <v>1127</v>
      </c>
    </row>
    <row r="94" spans="1:11" x14ac:dyDescent="0.3">
      <c r="A94" t="s">
        <v>1128</v>
      </c>
      <c r="B94" t="s">
        <v>1129</v>
      </c>
      <c r="C94" t="s">
        <v>1130</v>
      </c>
      <c r="D94" t="s">
        <v>1131</v>
      </c>
      <c r="I94" s="2" t="s">
        <v>1132</v>
      </c>
      <c r="J94" s="2">
        <v>426</v>
      </c>
      <c r="K94" s="3" t="s">
        <v>1133</v>
      </c>
    </row>
    <row r="95" spans="1:11" x14ac:dyDescent="0.3">
      <c r="A95" t="s">
        <v>1134</v>
      </c>
      <c r="B95" t="s">
        <v>1135</v>
      </c>
      <c r="C95" t="s">
        <v>1136</v>
      </c>
      <c r="D95" t="s">
        <v>1137</v>
      </c>
      <c r="E95" t="s">
        <v>97</v>
      </c>
      <c r="F95">
        <v>840</v>
      </c>
      <c r="G95" t="s">
        <v>870</v>
      </c>
      <c r="I95" s="2" t="s">
        <v>1138</v>
      </c>
      <c r="J95" s="2">
        <v>434</v>
      </c>
      <c r="K95" s="3" t="s">
        <v>1139</v>
      </c>
    </row>
    <row r="96" spans="1:11" x14ac:dyDescent="0.3">
      <c r="A96" t="s">
        <v>1140</v>
      </c>
      <c r="B96" t="s">
        <v>1141</v>
      </c>
      <c r="C96" t="s">
        <v>1142</v>
      </c>
      <c r="D96" t="s">
        <v>1143</v>
      </c>
      <c r="E96" t="s">
        <v>1096</v>
      </c>
      <c r="F96">
        <v>136</v>
      </c>
      <c r="G96" t="s">
        <v>1097</v>
      </c>
      <c r="I96" s="2" t="s">
        <v>1144</v>
      </c>
      <c r="J96" s="2">
        <v>504</v>
      </c>
      <c r="K96" s="3" t="s">
        <v>1145</v>
      </c>
    </row>
    <row r="97" spans="1:11" x14ac:dyDescent="0.3">
      <c r="A97" t="s">
        <v>1146</v>
      </c>
      <c r="B97" t="s">
        <v>1147</v>
      </c>
      <c r="C97" t="s">
        <v>1148</v>
      </c>
      <c r="D97" t="s">
        <v>1149</v>
      </c>
      <c r="E97" t="s">
        <v>467</v>
      </c>
      <c r="F97">
        <v>36</v>
      </c>
      <c r="G97" t="s">
        <v>468</v>
      </c>
      <c r="I97" s="2" t="s">
        <v>1150</v>
      </c>
      <c r="J97" s="2">
        <v>498</v>
      </c>
      <c r="K97" s="3" t="s">
        <v>1151</v>
      </c>
    </row>
    <row r="98" spans="1:11" x14ac:dyDescent="0.3">
      <c r="A98" t="s">
        <v>1152</v>
      </c>
      <c r="B98" t="s">
        <v>1153</v>
      </c>
      <c r="C98" t="s">
        <v>1154</v>
      </c>
      <c r="D98" t="s">
        <v>1155</v>
      </c>
      <c r="E98" t="s">
        <v>345</v>
      </c>
      <c r="F98">
        <v>978</v>
      </c>
      <c r="G98" t="s">
        <v>346</v>
      </c>
      <c r="I98" s="2" t="s">
        <v>1156</v>
      </c>
      <c r="J98" s="2">
        <v>969</v>
      </c>
      <c r="K98" s="3" t="s">
        <v>1157</v>
      </c>
    </row>
    <row r="99" spans="1:11" x14ac:dyDescent="0.3">
      <c r="A99" t="s">
        <v>1158</v>
      </c>
      <c r="B99" t="s">
        <v>1159</v>
      </c>
      <c r="C99" t="s">
        <v>1160</v>
      </c>
      <c r="D99" t="s">
        <v>1161</v>
      </c>
      <c r="E99" t="s">
        <v>782</v>
      </c>
      <c r="F99">
        <v>208</v>
      </c>
      <c r="G99" t="s">
        <v>783</v>
      </c>
      <c r="I99" s="2" t="s">
        <v>1162</v>
      </c>
      <c r="J99" s="2">
        <v>807</v>
      </c>
      <c r="K99" s="3" t="s">
        <v>1163</v>
      </c>
    </row>
    <row r="100" spans="1:11" x14ac:dyDescent="0.3">
      <c r="A100" t="s">
        <v>1164</v>
      </c>
      <c r="B100" t="s">
        <v>1165</v>
      </c>
      <c r="C100" t="s">
        <v>1166</v>
      </c>
      <c r="D100" t="s">
        <v>1167</v>
      </c>
      <c r="I100" s="2" t="s">
        <v>1168</v>
      </c>
      <c r="J100" s="2">
        <v>104</v>
      </c>
      <c r="K100" s="3" t="s">
        <v>1169</v>
      </c>
    </row>
    <row r="101" spans="1:11" x14ac:dyDescent="0.3">
      <c r="A101" t="s">
        <v>1170</v>
      </c>
      <c r="B101" t="s">
        <v>1171</v>
      </c>
      <c r="C101" t="s">
        <v>1172</v>
      </c>
      <c r="D101" t="s">
        <v>1173</v>
      </c>
      <c r="E101" t="s">
        <v>852</v>
      </c>
      <c r="F101">
        <v>238</v>
      </c>
      <c r="G101" t="s">
        <v>853</v>
      </c>
      <c r="I101" s="2" t="s">
        <v>1174</v>
      </c>
      <c r="J101" s="2">
        <v>496</v>
      </c>
      <c r="K101" s="3" t="s">
        <v>1175</v>
      </c>
    </row>
    <row r="102" spans="1:11" x14ac:dyDescent="0.3">
      <c r="A102" t="s">
        <v>1176</v>
      </c>
      <c r="B102" t="s">
        <v>1177</v>
      </c>
      <c r="C102" t="s">
        <v>1178</v>
      </c>
      <c r="D102" t="s">
        <v>1179</v>
      </c>
      <c r="E102" t="s">
        <v>97</v>
      </c>
      <c r="F102">
        <v>840</v>
      </c>
      <c r="G102" t="s">
        <v>870</v>
      </c>
      <c r="I102" s="2" t="s">
        <v>1180</v>
      </c>
      <c r="J102" s="2">
        <v>446</v>
      </c>
      <c r="K102" s="3" t="s">
        <v>1181</v>
      </c>
    </row>
    <row r="103" spans="1:11" x14ac:dyDescent="0.3">
      <c r="A103" t="s">
        <v>1182</v>
      </c>
      <c r="B103" t="s">
        <v>1183</v>
      </c>
      <c r="C103" t="s">
        <v>1184</v>
      </c>
      <c r="D103" t="s">
        <v>1185</v>
      </c>
      <c r="E103" t="s">
        <v>1186</v>
      </c>
      <c r="F103">
        <v>90</v>
      </c>
      <c r="G103" t="s">
        <v>1187</v>
      </c>
      <c r="I103" s="2" t="s">
        <v>1188</v>
      </c>
      <c r="J103" s="2">
        <v>478</v>
      </c>
      <c r="K103" s="3" t="s">
        <v>1189</v>
      </c>
    </row>
    <row r="104" spans="1:11" x14ac:dyDescent="0.3">
      <c r="A104" t="s">
        <v>1190</v>
      </c>
      <c r="B104" t="s">
        <v>1191</v>
      </c>
      <c r="C104" t="s">
        <v>1192</v>
      </c>
      <c r="D104" t="s">
        <v>1193</v>
      </c>
      <c r="E104" t="s">
        <v>97</v>
      </c>
      <c r="F104">
        <v>840</v>
      </c>
      <c r="G104" t="s">
        <v>870</v>
      </c>
      <c r="I104" s="2" t="s">
        <v>1194</v>
      </c>
      <c r="J104" s="2">
        <v>480</v>
      </c>
      <c r="K104" s="3" t="s">
        <v>1195</v>
      </c>
    </row>
    <row r="105" spans="1:11" x14ac:dyDescent="0.3">
      <c r="A105" t="s">
        <v>1196</v>
      </c>
      <c r="B105" t="s">
        <v>1197</v>
      </c>
      <c r="C105" t="s">
        <v>1198</v>
      </c>
      <c r="D105" t="s">
        <v>1199</v>
      </c>
      <c r="E105" t="s">
        <v>97</v>
      </c>
      <c r="F105">
        <v>840</v>
      </c>
      <c r="G105" t="s">
        <v>870</v>
      </c>
      <c r="I105" s="2" t="s">
        <v>1200</v>
      </c>
      <c r="J105" s="2">
        <v>462</v>
      </c>
      <c r="K105" s="3" t="s">
        <v>1201</v>
      </c>
    </row>
    <row r="106" spans="1:11" x14ac:dyDescent="0.3">
      <c r="A106" t="s">
        <v>1202</v>
      </c>
      <c r="B106" t="s">
        <v>1203</v>
      </c>
      <c r="C106" t="s">
        <v>1204</v>
      </c>
      <c r="D106" t="s">
        <v>1205</v>
      </c>
      <c r="E106" t="s">
        <v>97</v>
      </c>
      <c r="F106">
        <v>840</v>
      </c>
      <c r="G106" t="s">
        <v>870</v>
      </c>
      <c r="I106" s="2" t="s">
        <v>1206</v>
      </c>
      <c r="J106" s="2">
        <v>454</v>
      </c>
      <c r="K106" s="3" t="s">
        <v>1207</v>
      </c>
    </row>
    <row r="107" spans="1:11" x14ac:dyDescent="0.3">
      <c r="A107" t="s">
        <v>1208</v>
      </c>
      <c r="B107" t="s">
        <v>1209</v>
      </c>
      <c r="C107" t="s">
        <v>1210</v>
      </c>
      <c r="D107" t="s">
        <v>1211</v>
      </c>
      <c r="I107" s="2" t="s">
        <v>1212</v>
      </c>
      <c r="J107" s="2">
        <v>484</v>
      </c>
      <c r="K107" s="3" t="s">
        <v>1213</v>
      </c>
    </row>
    <row r="108" spans="1:11" x14ac:dyDescent="0.3">
      <c r="A108" t="s">
        <v>1214</v>
      </c>
      <c r="B108" t="s">
        <v>1215</v>
      </c>
      <c r="C108" t="s">
        <v>1216</v>
      </c>
      <c r="D108" t="s">
        <v>1217</v>
      </c>
      <c r="E108" t="s">
        <v>1008</v>
      </c>
      <c r="F108">
        <v>356</v>
      </c>
      <c r="G108" t="s">
        <v>1009</v>
      </c>
      <c r="I108" s="2" t="s">
        <v>1218</v>
      </c>
      <c r="J108" s="2">
        <v>458</v>
      </c>
      <c r="K108" s="3" t="s">
        <v>1219</v>
      </c>
    </row>
    <row r="109" spans="1:11" x14ac:dyDescent="0.3">
      <c r="A109" t="s">
        <v>1220</v>
      </c>
      <c r="B109" t="s">
        <v>1221</v>
      </c>
      <c r="C109" t="s">
        <v>1222</v>
      </c>
      <c r="D109" t="s">
        <v>1223</v>
      </c>
      <c r="E109" t="s">
        <v>985</v>
      </c>
      <c r="F109">
        <v>360</v>
      </c>
      <c r="G109" t="s">
        <v>986</v>
      </c>
      <c r="I109" s="2" t="s">
        <v>1224</v>
      </c>
      <c r="J109" s="2">
        <v>943</v>
      </c>
      <c r="K109" s="3" t="s">
        <v>1225</v>
      </c>
    </row>
    <row r="110" spans="1:11" x14ac:dyDescent="0.3">
      <c r="A110" t="s">
        <v>1226</v>
      </c>
      <c r="B110" t="s">
        <v>1227</v>
      </c>
      <c r="C110" t="s">
        <v>1228</v>
      </c>
      <c r="D110" t="s">
        <v>1229</v>
      </c>
      <c r="E110" t="s">
        <v>1016</v>
      </c>
      <c r="F110">
        <v>368</v>
      </c>
      <c r="G110" t="s">
        <v>1017</v>
      </c>
      <c r="I110" s="2" t="s">
        <v>1230</v>
      </c>
      <c r="J110" s="2">
        <v>516</v>
      </c>
      <c r="K110" s="3" t="s">
        <v>1231</v>
      </c>
    </row>
    <row r="111" spans="1:11" x14ac:dyDescent="0.3">
      <c r="A111" t="s">
        <v>1232</v>
      </c>
      <c r="B111" t="s">
        <v>1233</v>
      </c>
      <c r="C111" t="s">
        <v>1234</v>
      </c>
      <c r="D111" t="s">
        <v>1235</v>
      </c>
      <c r="E111" t="s">
        <v>1024</v>
      </c>
      <c r="F111">
        <v>364</v>
      </c>
      <c r="G111" t="s">
        <v>1025</v>
      </c>
      <c r="I111" s="2" t="s">
        <v>1236</v>
      </c>
      <c r="J111" s="2">
        <v>566</v>
      </c>
      <c r="K111" s="3" t="s">
        <v>1237</v>
      </c>
    </row>
    <row r="112" spans="1:11" x14ac:dyDescent="0.3">
      <c r="A112" t="s">
        <v>1238</v>
      </c>
      <c r="B112" t="s">
        <v>1239</v>
      </c>
      <c r="C112" t="s">
        <v>1240</v>
      </c>
      <c r="D112" t="s">
        <v>1241</v>
      </c>
      <c r="E112" t="s">
        <v>345</v>
      </c>
      <c r="F112">
        <v>978</v>
      </c>
      <c r="G112" t="s">
        <v>346</v>
      </c>
      <c r="I112" s="2" t="s">
        <v>1242</v>
      </c>
      <c r="J112" s="2">
        <v>558</v>
      </c>
      <c r="K112" s="3" t="s">
        <v>1243</v>
      </c>
    </row>
    <row r="113" spans="1:11" x14ac:dyDescent="0.3">
      <c r="A113" t="s">
        <v>1244</v>
      </c>
      <c r="B113" t="s">
        <v>1245</v>
      </c>
      <c r="C113" t="s">
        <v>1246</v>
      </c>
      <c r="D113" t="s">
        <v>1247</v>
      </c>
      <c r="E113" t="s">
        <v>1032</v>
      </c>
      <c r="F113">
        <v>352</v>
      </c>
      <c r="G113" t="s">
        <v>1033</v>
      </c>
      <c r="I113" s="2" t="s">
        <v>1248</v>
      </c>
      <c r="J113" s="2">
        <v>578</v>
      </c>
      <c r="K113" s="3" t="s">
        <v>1249</v>
      </c>
    </row>
    <row r="114" spans="1:11" x14ac:dyDescent="0.3">
      <c r="A114" t="s">
        <v>1250</v>
      </c>
      <c r="B114" t="s">
        <v>1251</v>
      </c>
      <c r="C114" t="s">
        <v>1252</v>
      </c>
      <c r="D114" t="s">
        <v>1253</v>
      </c>
      <c r="E114" t="s">
        <v>993</v>
      </c>
      <c r="F114">
        <v>376</v>
      </c>
      <c r="G114" t="s">
        <v>994</v>
      </c>
      <c r="I114" s="2" t="s">
        <v>1254</v>
      </c>
      <c r="J114" s="2">
        <v>524</v>
      </c>
      <c r="K114" s="3" t="s">
        <v>1255</v>
      </c>
    </row>
    <row r="115" spans="1:11" x14ac:dyDescent="0.3">
      <c r="A115" t="s">
        <v>1256</v>
      </c>
      <c r="B115" t="s">
        <v>1257</v>
      </c>
      <c r="C115" t="s">
        <v>1258</v>
      </c>
      <c r="D115" t="s">
        <v>1259</v>
      </c>
      <c r="E115" t="s">
        <v>345</v>
      </c>
      <c r="F115">
        <v>978</v>
      </c>
      <c r="G115" t="s">
        <v>346</v>
      </c>
      <c r="I115" s="2" t="s">
        <v>1260</v>
      </c>
      <c r="J115" s="2">
        <v>554</v>
      </c>
      <c r="K115" s="3" t="s">
        <v>1261</v>
      </c>
    </row>
    <row r="116" spans="1:11" x14ac:dyDescent="0.3">
      <c r="A116" t="s">
        <v>1262</v>
      </c>
      <c r="B116" t="s">
        <v>1263</v>
      </c>
      <c r="C116" t="s">
        <v>1264</v>
      </c>
      <c r="D116" t="s">
        <v>1265</v>
      </c>
      <c r="E116" t="s">
        <v>1044</v>
      </c>
      <c r="F116">
        <v>388</v>
      </c>
      <c r="G116" t="s">
        <v>1045</v>
      </c>
      <c r="I116" s="2" t="s">
        <v>1266</v>
      </c>
      <c r="J116" s="2">
        <v>512</v>
      </c>
      <c r="K116" s="3" t="s">
        <v>1267</v>
      </c>
    </row>
    <row r="117" spans="1:11" x14ac:dyDescent="0.3">
      <c r="A117" t="s">
        <v>1268</v>
      </c>
      <c r="B117" t="s">
        <v>1269</v>
      </c>
      <c r="C117" t="s">
        <v>1270</v>
      </c>
      <c r="D117" t="s">
        <v>1271</v>
      </c>
      <c r="E117" t="s">
        <v>1056</v>
      </c>
      <c r="F117">
        <v>392</v>
      </c>
      <c r="G117" t="s">
        <v>1057</v>
      </c>
      <c r="I117" s="2" t="s">
        <v>1272</v>
      </c>
      <c r="J117" s="2">
        <v>590</v>
      </c>
      <c r="K117" s="3" t="s">
        <v>1273</v>
      </c>
    </row>
    <row r="118" spans="1:11" x14ac:dyDescent="0.3">
      <c r="A118" t="s">
        <v>1274</v>
      </c>
      <c r="B118" t="s">
        <v>1275</v>
      </c>
      <c r="C118" t="s">
        <v>1276</v>
      </c>
      <c r="D118" t="s">
        <v>1277</v>
      </c>
      <c r="E118" t="s">
        <v>1038</v>
      </c>
      <c r="F118">
        <v>0</v>
      </c>
      <c r="G118" t="s">
        <v>1039</v>
      </c>
      <c r="I118" s="2" t="s">
        <v>1278</v>
      </c>
      <c r="J118" s="2">
        <v>604</v>
      </c>
      <c r="K118" s="3" t="s">
        <v>1279</v>
      </c>
    </row>
    <row r="119" spans="1:11" x14ac:dyDescent="0.3">
      <c r="A119" t="s">
        <v>1280</v>
      </c>
      <c r="B119" t="s">
        <v>1281</v>
      </c>
      <c r="C119" t="s">
        <v>1282</v>
      </c>
      <c r="D119" t="s">
        <v>1283</v>
      </c>
      <c r="E119" t="s">
        <v>1050</v>
      </c>
      <c r="F119">
        <v>400</v>
      </c>
      <c r="G119" t="s">
        <v>1051</v>
      </c>
      <c r="I119" s="2" t="s">
        <v>1284</v>
      </c>
      <c r="J119" s="2">
        <v>598</v>
      </c>
      <c r="K119" s="3" t="s">
        <v>1285</v>
      </c>
    </row>
    <row r="120" spans="1:11" x14ac:dyDescent="0.3">
      <c r="A120" t="s">
        <v>1286</v>
      </c>
      <c r="B120" t="s">
        <v>1287</v>
      </c>
      <c r="C120" t="s">
        <v>1288</v>
      </c>
      <c r="D120" t="s">
        <v>1289</v>
      </c>
      <c r="E120" t="s">
        <v>1102</v>
      </c>
      <c r="F120">
        <v>398</v>
      </c>
      <c r="G120" t="s">
        <v>1103</v>
      </c>
      <c r="I120" s="2" t="s">
        <v>1290</v>
      </c>
      <c r="J120" s="2">
        <v>608</v>
      </c>
      <c r="K120" s="3" t="s">
        <v>1291</v>
      </c>
    </row>
    <row r="121" spans="1:11" x14ac:dyDescent="0.3">
      <c r="A121" t="s">
        <v>1292</v>
      </c>
      <c r="B121" t="s">
        <v>1293</v>
      </c>
      <c r="C121" t="s">
        <v>1294</v>
      </c>
      <c r="D121" t="s">
        <v>1295</v>
      </c>
      <c r="E121" t="s">
        <v>1062</v>
      </c>
      <c r="F121">
        <v>404</v>
      </c>
      <c r="G121" t="s">
        <v>1063</v>
      </c>
      <c r="I121" s="2" t="s">
        <v>1296</v>
      </c>
      <c r="J121" s="2">
        <v>586</v>
      </c>
      <c r="K121" s="3" t="s">
        <v>1297</v>
      </c>
    </row>
    <row r="122" spans="1:11" x14ac:dyDescent="0.3">
      <c r="A122" t="s">
        <v>1298</v>
      </c>
      <c r="B122" t="s">
        <v>1299</v>
      </c>
      <c r="C122" t="s">
        <v>1300</v>
      </c>
      <c r="D122" t="s">
        <v>1301</v>
      </c>
      <c r="I122" s="2" t="s">
        <v>1302</v>
      </c>
      <c r="J122" s="2">
        <v>985</v>
      </c>
      <c r="K122" s="3" t="s">
        <v>1303</v>
      </c>
    </row>
    <row r="123" spans="1:11" x14ac:dyDescent="0.3">
      <c r="A123" t="s">
        <v>1304</v>
      </c>
      <c r="B123" t="s">
        <v>1305</v>
      </c>
      <c r="C123" t="s">
        <v>1306</v>
      </c>
      <c r="D123" t="s">
        <v>1307</v>
      </c>
      <c r="E123" t="s">
        <v>345</v>
      </c>
      <c r="F123">
        <v>978</v>
      </c>
      <c r="G123" t="s">
        <v>346</v>
      </c>
      <c r="I123" s="2" t="s">
        <v>1308</v>
      </c>
      <c r="J123" s="2">
        <v>600</v>
      </c>
      <c r="K123" s="3" t="s">
        <v>1309</v>
      </c>
    </row>
    <row r="124" spans="1:11" x14ac:dyDescent="0.3">
      <c r="A124" t="s">
        <v>1310</v>
      </c>
      <c r="B124" t="s">
        <v>1311</v>
      </c>
      <c r="C124" t="s">
        <v>1312</v>
      </c>
      <c r="D124" t="s">
        <v>1313</v>
      </c>
      <c r="E124" t="s">
        <v>1090</v>
      </c>
      <c r="F124">
        <v>414</v>
      </c>
      <c r="G124" t="s">
        <v>1091</v>
      </c>
      <c r="I124" s="2" t="s">
        <v>1314</v>
      </c>
      <c r="J124" s="2">
        <v>634</v>
      </c>
      <c r="K124" s="3" t="s">
        <v>1315</v>
      </c>
    </row>
    <row r="125" spans="1:11" x14ac:dyDescent="0.3">
      <c r="A125" t="s">
        <v>1316</v>
      </c>
      <c r="B125" t="s">
        <v>1317</v>
      </c>
      <c r="C125" t="s">
        <v>1318</v>
      </c>
      <c r="D125" t="s">
        <v>1319</v>
      </c>
      <c r="E125" t="s">
        <v>1132</v>
      </c>
      <c r="F125">
        <v>426</v>
      </c>
      <c r="G125" t="s">
        <v>1133</v>
      </c>
      <c r="I125" s="2" t="s">
        <v>1320</v>
      </c>
      <c r="J125" s="2">
        <v>946</v>
      </c>
      <c r="K125" s="3" t="s">
        <v>1321</v>
      </c>
    </row>
    <row r="126" spans="1:11" x14ac:dyDescent="0.3">
      <c r="A126" t="s">
        <v>1322</v>
      </c>
      <c r="B126" t="s">
        <v>1323</v>
      </c>
      <c r="C126" t="s">
        <v>1324</v>
      </c>
      <c r="D126" t="s">
        <v>1325</v>
      </c>
      <c r="E126" t="s">
        <v>345</v>
      </c>
      <c r="F126">
        <v>978</v>
      </c>
      <c r="G126" t="s">
        <v>346</v>
      </c>
      <c r="I126" s="2" t="s">
        <v>1326</v>
      </c>
      <c r="J126" s="2">
        <v>941</v>
      </c>
      <c r="K126" s="3" t="s">
        <v>1327</v>
      </c>
    </row>
    <row r="127" spans="1:11" x14ac:dyDescent="0.3">
      <c r="A127" t="s">
        <v>1328</v>
      </c>
      <c r="B127" t="s">
        <v>1329</v>
      </c>
      <c r="C127" t="s">
        <v>1330</v>
      </c>
      <c r="D127" t="s">
        <v>1331</v>
      </c>
      <c r="E127" t="s">
        <v>1114</v>
      </c>
      <c r="F127">
        <v>422</v>
      </c>
      <c r="G127" t="s">
        <v>1115</v>
      </c>
      <c r="I127" s="2" t="s">
        <v>949</v>
      </c>
      <c r="J127" s="2">
        <v>643</v>
      </c>
      <c r="K127" s="3" t="s">
        <v>950</v>
      </c>
    </row>
    <row r="128" spans="1:11" x14ac:dyDescent="0.3">
      <c r="A128" t="s">
        <v>1332</v>
      </c>
      <c r="B128" t="s">
        <v>1333</v>
      </c>
      <c r="C128" t="s">
        <v>1334</v>
      </c>
      <c r="D128" t="s">
        <v>1335</v>
      </c>
      <c r="E128" t="s">
        <v>1126</v>
      </c>
      <c r="F128">
        <v>430</v>
      </c>
      <c r="G128" t="s">
        <v>1127</v>
      </c>
      <c r="I128" s="2" t="s">
        <v>1336</v>
      </c>
      <c r="J128" s="2">
        <v>646</v>
      </c>
      <c r="K128" s="3" t="s">
        <v>1337</v>
      </c>
    </row>
    <row r="129" spans="1:11" x14ac:dyDescent="0.3">
      <c r="A129" t="s">
        <v>1338</v>
      </c>
      <c r="B129" t="s">
        <v>1339</v>
      </c>
      <c r="C129" t="s">
        <v>1340</v>
      </c>
      <c r="D129" t="s">
        <v>1341</v>
      </c>
      <c r="E129" t="s">
        <v>1138</v>
      </c>
      <c r="F129">
        <v>434</v>
      </c>
      <c r="G129" t="s">
        <v>1139</v>
      </c>
      <c r="I129" s="2" t="s">
        <v>418</v>
      </c>
      <c r="J129" s="2">
        <v>682</v>
      </c>
      <c r="K129" s="3" t="s">
        <v>419</v>
      </c>
    </row>
    <row r="130" spans="1:11" x14ac:dyDescent="0.3">
      <c r="A130" t="s">
        <v>1342</v>
      </c>
      <c r="B130" t="s">
        <v>1343</v>
      </c>
      <c r="C130" t="s">
        <v>1344</v>
      </c>
      <c r="D130" t="s">
        <v>1345</v>
      </c>
      <c r="E130" t="s">
        <v>695</v>
      </c>
      <c r="F130">
        <v>756</v>
      </c>
      <c r="G130" t="s">
        <v>696</v>
      </c>
      <c r="I130" s="2" t="s">
        <v>1186</v>
      </c>
      <c r="J130" s="2">
        <v>90</v>
      </c>
      <c r="K130" s="3" t="s">
        <v>1187</v>
      </c>
    </row>
    <row r="131" spans="1:11" x14ac:dyDescent="0.3">
      <c r="A131" t="s">
        <v>1346</v>
      </c>
      <c r="B131" t="s">
        <v>1347</v>
      </c>
      <c r="C131" t="s">
        <v>1348</v>
      </c>
      <c r="D131" t="s">
        <v>1349</v>
      </c>
      <c r="E131" t="s">
        <v>345</v>
      </c>
      <c r="F131">
        <v>978</v>
      </c>
      <c r="G131" t="s">
        <v>346</v>
      </c>
      <c r="I131" s="2" t="s">
        <v>1350</v>
      </c>
      <c r="J131" s="2">
        <v>690</v>
      </c>
      <c r="K131" s="3" t="s">
        <v>1351</v>
      </c>
    </row>
    <row r="132" spans="1:11" x14ac:dyDescent="0.3">
      <c r="A132" t="s">
        <v>1352</v>
      </c>
      <c r="B132" t="s">
        <v>1353</v>
      </c>
      <c r="C132" t="s">
        <v>1354</v>
      </c>
      <c r="D132" t="s">
        <v>1355</v>
      </c>
      <c r="E132" t="s">
        <v>345</v>
      </c>
      <c r="F132">
        <v>978</v>
      </c>
      <c r="G132" t="s">
        <v>346</v>
      </c>
      <c r="I132" s="2" t="s">
        <v>1356</v>
      </c>
      <c r="J132" s="2">
        <v>938</v>
      </c>
      <c r="K132" s="3" t="s">
        <v>1357</v>
      </c>
    </row>
    <row r="133" spans="1:11" x14ac:dyDescent="0.3">
      <c r="A133" t="s">
        <v>1358</v>
      </c>
      <c r="B133" t="s">
        <v>1359</v>
      </c>
      <c r="C133" t="s">
        <v>1360</v>
      </c>
      <c r="D133" t="s">
        <v>1361</v>
      </c>
      <c r="E133" t="s">
        <v>1180</v>
      </c>
      <c r="F133">
        <v>446</v>
      </c>
      <c r="G133" t="s">
        <v>1181</v>
      </c>
      <c r="I133" s="2" t="s">
        <v>1362</v>
      </c>
      <c r="J133" s="2">
        <v>752</v>
      </c>
      <c r="K133" s="3" t="s">
        <v>1363</v>
      </c>
    </row>
    <row r="134" spans="1:11" x14ac:dyDescent="0.3">
      <c r="A134" t="s">
        <v>1364</v>
      </c>
      <c r="B134" t="s">
        <v>1365</v>
      </c>
      <c r="C134" t="s">
        <v>1162</v>
      </c>
      <c r="D134" t="s">
        <v>1366</v>
      </c>
      <c r="E134" t="s">
        <v>1162</v>
      </c>
      <c r="F134">
        <v>807</v>
      </c>
      <c r="G134" t="s">
        <v>1163</v>
      </c>
      <c r="I134" s="2" t="s">
        <v>1367</v>
      </c>
      <c r="J134" s="2">
        <v>702</v>
      </c>
      <c r="K134" s="3" t="s">
        <v>1368</v>
      </c>
    </row>
    <row r="135" spans="1:11" x14ac:dyDescent="0.3">
      <c r="A135" t="s">
        <v>1369</v>
      </c>
      <c r="B135" t="s">
        <v>1370</v>
      </c>
      <c r="C135" t="s">
        <v>1371</v>
      </c>
      <c r="D135" t="s">
        <v>1372</v>
      </c>
      <c r="E135" t="s">
        <v>1156</v>
      </c>
      <c r="F135">
        <v>969</v>
      </c>
      <c r="G135" t="s">
        <v>1157</v>
      </c>
      <c r="I135" s="2" t="s">
        <v>1373</v>
      </c>
      <c r="J135" s="2">
        <v>654</v>
      </c>
      <c r="K135" s="3" t="s">
        <v>1374</v>
      </c>
    </row>
    <row r="136" spans="1:11" x14ac:dyDescent="0.3">
      <c r="A136" t="s">
        <v>1375</v>
      </c>
      <c r="B136" t="s">
        <v>1376</v>
      </c>
      <c r="C136" t="s">
        <v>1377</v>
      </c>
      <c r="D136" t="s">
        <v>1378</v>
      </c>
      <c r="E136" t="s">
        <v>1218</v>
      </c>
      <c r="F136">
        <v>458</v>
      </c>
      <c r="G136" t="s">
        <v>1219</v>
      </c>
      <c r="I136" s="2" t="s">
        <v>1379</v>
      </c>
      <c r="J136" s="2">
        <v>694</v>
      </c>
      <c r="K136" s="3" t="s">
        <v>1380</v>
      </c>
    </row>
    <row r="137" spans="1:11" x14ac:dyDescent="0.3">
      <c r="A137" t="s">
        <v>1381</v>
      </c>
      <c r="B137" t="s">
        <v>1382</v>
      </c>
      <c r="C137" t="s">
        <v>1383</v>
      </c>
      <c r="D137" t="s">
        <v>1384</v>
      </c>
      <c r="E137" t="s">
        <v>1206</v>
      </c>
      <c r="F137">
        <v>454</v>
      </c>
      <c r="G137" t="s">
        <v>1207</v>
      </c>
      <c r="I137" s="2" t="s">
        <v>1385</v>
      </c>
      <c r="J137" s="2">
        <v>706</v>
      </c>
      <c r="K137" s="3" t="s">
        <v>1386</v>
      </c>
    </row>
    <row r="138" spans="1:11" x14ac:dyDescent="0.3">
      <c r="A138" t="s">
        <v>1387</v>
      </c>
      <c r="B138" t="s">
        <v>1388</v>
      </c>
      <c r="C138" t="s">
        <v>1389</v>
      </c>
      <c r="D138" t="s">
        <v>1390</v>
      </c>
      <c r="E138" t="s">
        <v>1200</v>
      </c>
      <c r="F138">
        <v>462</v>
      </c>
      <c r="G138" t="s">
        <v>1201</v>
      </c>
      <c r="I138" s="2" t="s">
        <v>1391</v>
      </c>
      <c r="J138" s="2">
        <v>968</v>
      </c>
      <c r="K138" s="3" t="s">
        <v>1392</v>
      </c>
    </row>
    <row r="139" spans="1:11" x14ac:dyDescent="0.3">
      <c r="A139" t="s">
        <v>1393</v>
      </c>
      <c r="B139" t="s">
        <v>1394</v>
      </c>
      <c r="C139" t="s">
        <v>1395</v>
      </c>
      <c r="D139" t="s">
        <v>1396</v>
      </c>
      <c r="E139" t="s">
        <v>95</v>
      </c>
      <c r="F139">
        <v>952</v>
      </c>
      <c r="G139" t="s">
        <v>579</v>
      </c>
      <c r="I139" s="2" t="s">
        <v>1397</v>
      </c>
      <c r="J139" s="2">
        <v>728</v>
      </c>
      <c r="K139" s="3" t="s">
        <v>1398</v>
      </c>
    </row>
    <row r="140" spans="1:11" x14ac:dyDescent="0.3">
      <c r="A140" t="s">
        <v>1399</v>
      </c>
      <c r="B140" t="s">
        <v>1400</v>
      </c>
      <c r="C140" t="s">
        <v>1401</v>
      </c>
      <c r="D140" t="s">
        <v>1402</v>
      </c>
      <c r="E140" t="s">
        <v>345</v>
      </c>
      <c r="F140">
        <v>978</v>
      </c>
      <c r="G140" t="s">
        <v>346</v>
      </c>
      <c r="I140" s="2" t="s">
        <v>1403</v>
      </c>
      <c r="J140" s="2">
        <v>678</v>
      </c>
      <c r="K140" s="3" t="s">
        <v>1404</v>
      </c>
    </row>
    <row r="141" spans="1:11" x14ac:dyDescent="0.3">
      <c r="A141" t="s">
        <v>1405</v>
      </c>
      <c r="B141" t="s">
        <v>1406</v>
      </c>
      <c r="C141" t="s">
        <v>1407</v>
      </c>
      <c r="D141" t="s">
        <v>1408</v>
      </c>
      <c r="E141" t="s">
        <v>1144</v>
      </c>
      <c r="F141">
        <v>504</v>
      </c>
      <c r="G141" t="s">
        <v>1145</v>
      </c>
      <c r="I141" s="2" t="s">
        <v>1409</v>
      </c>
      <c r="J141" s="2">
        <v>760</v>
      </c>
      <c r="K141" s="3" t="s">
        <v>1410</v>
      </c>
    </row>
    <row r="142" spans="1:11" x14ac:dyDescent="0.3">
      <c r="A142" t="s">
        <v>1411</v>
      </c>
      <c r="B142" t="s">
        <v>1412</v>
      </c>
      <c r="C142" t="s">
        <v>1413</v>
      </c>
      <c r="D142" t="s">
        <v>1414</v>
      </c>
      <c r="E142" t="s">
        <v>345</v>
      </c>
      <c r="F142">
        <v>978</v>
      </c>
      <c r="G142" t="s">
        <v>346</v>
      </c>
      <c r="I142" s="2" t="s">
        <v>922</v>
      </c>
      <c r="J142" s="2">
        <v>748</v>
      </c>
      <c r="K142" s="3" t="s">
        <v>923</v>
      </c>
    </row>
    <row r="143" spans="1:11" x14ac:dyDescent="0.3">
      <c r="A143" t="s">
        <v>1415</v>
      </c>
      <c r="B143" t="s">
        <v>1416</v>
      </c>
      <c r="C143" t="s">
        <v>1417</v>
      </c>
      <c r="D143" t="s">
        <v>1418</v>
      </c>
      <c r="E143" t="s">
        <v>1194</v>
      </c>
      <c r="F143">
        <v>480</v>
      </c>
      <c r="G143" t="s">
        <v>1195</v>
      </c>
      <c r="I143" s="2" t="s">
        <v>1419</v>
      </c>
      <c r="J143" s="2">
        <v>764</v>
      </c>
      <c r="K143" s="3" t="s">
        <v>1420</v>
      </c>
    </row>
    <row r="144" spans="1:11" x14ac:dyDescent="0.3">
      <c r="A144" t="s">
        <v>1421</v>
      </c>
      <c r="B144" t="s">
        <v>1422</v>
      </c>
      <c r="C144" t="s">
        <v>1423</v>
      </c>
      <c r="D144" t="s">
        <v>1424</v>
      </c>
      <c r="E144" t="s">
        <v>1188</v>
      </c>
      <c r="F144">
        <v>478</v>
      </c>
      <c r="G144" t="s">
        <v>1189</v>
      </c>
      <c r="I144" s="2" t="s">
        <v>1425</v>
      </c>
      <c r="J144" s="2">
        <v>972</v>
      </c>
      <c r="K144" s="3" t="s">
        <v>1426</v>
      </c>
    </row>
    <row r="145" spans="1:11" x14ac:dyDescent="0.3">
      <c r="A145" t="s">
        <v>1427</v>
      </c>
      <c r="B145" t="s">
        <v>1428</v>
      </c>
      <c r="C145" t="s">
        <v>1429</v>
      </c>
      <c r="D145" t="s">
        <v>1430</v>
      </c>
      <c r="E145" t="s">
        <v>345</v>
      </c>
      <c r="F145">
        <v>978</v>
      </c>
      <c r="G145" t="s">
        <v>346</v>
      </c>
      <c r="I145" s="2" t="s">
        <v>1431</v>
      </c>
      <c r="J145" s="2">
        <v>934</v>
      </c>
      <c r="K145" s="3" t="s">
        <v>1432</v>
      </c>
    </row>
    <row r="146" spans="1:11" x14ac:dyDescent="0.3">
      <c r="A146" t="s">
        <v>1433</v>
      </c>
      <c r="B146" t="s">
        <v>1434</v>
      </c>
      <c r="C146" t="s">
        <v>1435</v>
      </c>
      <c r="D146" t="s">
        <v>1436</v>
      </c>
      <c r="E146" t="s">
        <v>1212</v>
      </c>
      <c r="F146">
        <v>484</v>
      </c>
      <c r="G146" t="s">
        <v>1213</v>
      </c>
      <c r="I146" s="2" t="s">
        <v>1437</v>
      </c>
      <c r="J146" s="2">
        <v>788</v>
      </c>
      <c r="K146" s="3" t="s">
        <v>1438</v>
      </c>
    </row>
    <row r="147" spans="1:11" x14ac:dyDescent="0.3">
      <c r="A147" t="s">
        <v>1439</v>
      </c>
      <c r="B147" t="s">
        <v>1440</v>
      </c>
      <c r="C147" t="s">
        <v>1441</v>
      </c>
      <c r="D147" t="s">
        <v>1442</v>
      </c>
      <c r="E147" t="s">
        <v>97</v>
      </c>
      <c r="F147">
        <v>840</v>
      </c>
      <c r="G147" t="s">
        <v>870</v>
      </c>
      <c r="I147" s="2" t="s">
        <v>1443</v>
      </c>
      <c r="J147" s="2">
        <v>776</v>
      </c>
      <c r="K147" s="3" t="s">
        <v>1444</v>
      </c>
    </row>
    <row r="148" spans="1:11" x14ac:dyDescent="0.3">
      <c r="A148" t="s">
        <v>1445</v>
      </c>
      <c r="B148" t="s">
        <v>1446</v>
      </c>
      <c r="C148" t="s">
        <v>1447</v>
      </c>
      <c r="D148" t="s">
        <v>1448</v>
      </c>
      <c r="E148" t="s">
        <v>1150</v>
      </c>
      <c r="F148">
        <v>498</v>
      </c>
      <c r="G148" t="s">
        <v>1151</v>
      </c>
      <c r="I148" s="2" t="s">
        <v>1449</v>
      </c>
      <c r="J148" s="2">
        <v>949</v>
      </c>
      <c r="K148" s="3" t="s">
        <v>1450</v>
      </c>
    </row>
    <row r="149" spans="1:11" x14ac:dyDescent="0.3">
      <c r="A149" t="s">
        <v>1451</v>
      </c>
      <c r="B149" t="s">
        <v>1452</v>
      </c>
      <c r="C149" t="s">
        <v>1453</v>
      </c>
      <c r="D149" t="s">
        <v>1454</v>
      </c>
      <c r="E149" t="s">
        <v>345</v>
      </c>
      <c r="F149">
        <v>978</v>
      </c>
      <c r="G149" t="s">
        <v>346</v>
      </c>
      <c r="I149" s="2" t="s">
        <v>1455</v>
      </c>
      <c r="J149" s="2">
        <v>780</v>
      </c>
      <c r="K149" s="3" t="s">
        <v>1456</v>
      </c>
    </row>
    <row r="150" spans="1:11" x14ac:dyDescent="0.3">
      <c r="A150" t="s">
        <v>1457</v>
      </c>
      <c r="B150" t="s">
        <v>1458</v>
      </c>
      <c r="C150" t="s">
        <v>1459</v>
      </c>
      <c r="D150" t="s">
        <v>1460</v>
      </c>
      <c r="E150" t="s">
        <v>1174</v>
      </c>
      <c r="F150">
        <v>496</v>
      </c>
      <c r="G150" t="s">
        <v>1175</v>
      </c>
      <c r="I150" s="2" t="s">
        <v>1461</v>
      </c>
      <c r="J150" s="2">
        <v>0</v>
      </c>
      <c r="K150" s="3" t="s">
        <v>1462</v>
      </c>
    </row>
    <row r="151" spans="1:11" x14ac:dyDescent="0.3">
      <c r="A151" t="s">
        <v>1463</v>
      </c>
      <c r="B151" t="s">
        <v>1464</v>
      </c>
      <c r="C151" t="s">
        <v>1465</v>
      </c>
      <c r="D151" t="s">
        <v>1466</v>
      </c>
      <c r="E151" t="s">
        <v>345</v>
      </c>
      <c r="F151">
        <v>978</v>
      </c>
      <c r="G151" t="s">
        <v>346</v>
      </c>
      <c r="I151" s="2" t="s">
        <v>1467</v>
      </c>
      <c r="J151" s="2">
        <v>901</v>
      </c>
      <c r="K151" s="3" t="s">
        <v>1468</v>
      </c>
    </row>
    <row r="152" spans="1:11" x14ac:dyDescent="0.3">
      <c r="A152" t="s">
        <v>1469</v>
      </c>
      <c r="B152" t="s">
        <v>1470</v>
      </c>
      <c r="C152" t="s">
        <v>1471</v>
      </c>
      <c r="D152" t="s">
        <v>1472</v>
      </c>
      <c r="E152" t="s">
        <v>380</v>
      </c>
      <c r="F152">
        <v>951</v>
      </c>
      <c r="G152" t="s">
        <v>381</v>
      </c>
      <c r="I152" s="2" t="s">
        <v>1473</v>
      </c>
      <c r="J152" s="2">
        <v>834</v>
      </c>
      <c r="K152" s="3" t="s">
        <v>1474</v>
      </c>
    </row>
    <row r="153" spans="1:11" x14ac:dyDescent="0.3">
      <c r="A153" t="s">
        <v>1475</v>
      </c>
      <c r="B153" t="s">
        <v>1476</v>
      </c>
      <c r="C153" t="s">
        <v>1477</v>
      </c>
      <c r="D153" t="s">
        <v>1478</v>
      </c>
      <c r="E153" t="s">
        <v>1224</v>
      </c>
      <c r="F153">
        <v>943</v>
      </c>
      <c r="G153" t="s">
        <v>1225</v>
      </c>
      <c r="I153" s="2" t="s">
        <v>1479</v>
      </c>
      <c r="J153" s="2">
        <v>980</v>
      </c>
      <c r="K153" s="3" t="s">
        <v>1480</v>
      </c>
    </row>
    <row r="154" spans="1:11" x14ac:dyDescent="0.3">
      <c r="A154" t="s">
        <v>1481</v>
      </c>
      <c r="B154" t="s">
        <v>1482</v>
      </c>
      <c r="C154" t="s">
        <v>1483</v>
      </c>
      <c r="D154" t="s">
        <v>1484</v>
      </c>
      <c r="E154" t="s">
        <v>1168</v>
      </c>
      <c r="F154">
        <v>104</v>
      </c>
      <c r="G154" t="s">
        <v>1169</v>
      </c>
      <c r="I154" s="2" t="s">
        <v>1485</v>
      </c>
      <c r="J154" s="2">
        <v>800</v>
      </c>
      <c r="K154" s="3" t="s">
        <v>1486</v>
      </c>
    </row>
    <row r="155" spans="1:11" x14ac:dyDescent="0.3">
      <c r="A155" t="s">
        <v>1487</v>
      </c>
      <c r="B155" t="s">
        <v>1488</v>
      </c>
      <c r="C155" t="s">
        <v>1489</v>
      </c>
      <c r="D155" t="s">
        <v>1490</v>
      </c>
      <c r="E155" t="s">
        <v>1230</v>
      </c>
      <c r="F155">
        <v>516</v>
      </c>
      <c r="G155" t="s">
        <v>1231</v>
      </c>
      <c r="I155" s="2" t="s">
        <v>97</v>
      </c>
      <c r="J155" s="2">
        <v>840</v>
      </c>
      <c r="K155" s="3" t="s">
        <v>870</v>
      </c>
    </row>
    <row r="156" spans="1:11" x14ac:dyDescent="0.3">
      <c r="A156" t="s">
        <v>1491</v>
      </c>
      <c r="B156" t="s">
        <v>1492</v>
      </c>
      <c r="C156" t="s">
        <v>1493</v>
      </c>
      <c r="D156" t="s">
        <v>1494</v>
      </c>
      <c r="I156" s="2" t="s">
        <v>97</v>
      </c>
      <c r="J156" s="2"/>
      <c r="K156" s="3"/>
    </row>
    <row r="157" spans="1:11" x14ac:dyDescent="0.3">
      <c r="A157" t="s">
        <v>1495</v>
      </c>
      <c r="B157" t="s">
        <v>1496</v>
      </c>
      <c r="C157" t="s">
        <v>1497</v>
      </c>
      <c r="D157" t="s">
        <v>1498</v>
      </c>
      <c r="E157" t="s">
        <v>1254</v>
      </c>
      <c r="F157">
        <v>524</v>
      </c>
      <c r="G157" t="s">
        <v>1255</v>
      </c>
      <c r="I157" s="2" t="s">
        <v>1499</v>
      </c>
      <c r="J157" s="2">
        <v>858</v>
      </c>
      <c r="K157" s="3" t="s">
        <v>1500</v>
      </c>
    </row>
    <row r="158" spans="1:11" x14ac:dyDescent="0.3">
      <c r="A158" t="s">
        <v>1501</v>
      </c>
      <c r="B158" t="s">
        <v>1502</v>
      </c>
      <c r="C158" t="s">
        <v>1503</v>
      </c>
      <c r="D158" t="s">
        <v>1504</v>
      </c>
      <c r="E158" t="s">
        <v>1242</v>
      </c>
      <c r="F158">
        <v>558</v>
      </c>
      <c r="G158" t="s">
        <v>1243</v>
      </c>
      <c r="I158" s="2" t="s">
        <v>1505</v>
      </c>
      <c r="J158" s="2">
        <v>860</v>
      </c>
      <c r="K158" s="3" t="s">
        <v>1069</v>
      </c>
    </row>
    <row r="159" spans="1:11" x14ac:dyDescent="0.3">
      <c r="A159" t="s">
        <v>1506</v>
      </c>
      <c r="B159" t="s">
        <v>1507</v>
      </c>
      <c r="C159" t="s">
        <v>1508</v>
      </c>
      <c r="D159" t="s">
        <v>1509</v>
      </c>
      <c r="E159" t="s">
        <v>95</v>
      </c>
      <c r="F159">
        <v>952</v>
      </c>
      <c r="G159" t="s">
        <v>579</v>
      </c>
      <c r="I159" s="2" t="s">
        <v>1510</v>
      </c>
      <c r="J159" s="2">
        <v>937</v>
      </c>
      <c r="K159" s="3" t="s">
        <v>1511</v>
      </c>
    </row>
    <row r="160" spans="1:11" x14ac:dyDescent="0.3">
      <c r="A160" t="s">
        <v>1512</v>
      </c>
      <c r="B160" t="s">
        <v>1513</v>
      </c>
      <c r="C160" t="s">
        <v>1514</v>
      </c>
      <c r="D160" t="s">
        <v>1515</v>
      </c>
      <c r="E160" t="s">
        <v>1236</v>
      </c>
      <c r="F160">
        <v>566</v>
      </c>
      <c r="G160" t="s">
        <v>1237</v>
      </c>
      <c r="I160" s="2" t="s">
        <v>1516</v>
      </c>
      <c r="J160" s="2">
        <v>704</v>
      </c>
      <c r="K160" s="3" t="s">
        <v>1517</v>
      </c>
    </row>
    <row r="161" spans="1:11" x14ac:dyDescent="0.3">
      <c r="A161" t="s">
        <v>1518</v>
      </c>
      <c r="B161" t="s">
        <v>1519</v>
      </c>
      <c r="C161" t="s">
        <v>1520</v>
      </c>
      <c r="D161" t="s">
        <v>1521</v>
      </c>
      <c r="I161" s="2" t="s">
        <v>1522</v>
      </c>
      <c r="J161" s="2">
        <v>548</v>
      </c>
      <c r="K161" s="3" t="s">
        <v>1523</v>
      </c>
    </row>
    <row r="162" spans="1:11" x14ac:dyDescent="0.3">
      <c r="A162" t="s">
        <v>1524</v>
      </c>
      <c r="B162" t="s">
        <v>1525</v>
      </c>
      <c r="C162" t="s">
        <v>1526</v>
      </c>
      <c r="D162" t="s">
        <v>1527</v>
      </c>
      <c r="E162" t="s">
        <v>1248</v>
      </c>
      <c r="F162">
        <v>578</v>
      </c>
      <c r="G162" t="s">
        <v>1249</v>
      </c>
      <c r="I162" s="2" t="s">
        <v>1528</v>
      </c>
      <c r="J162" s="2">
        <v>882</v>
      </c>
      <c r="K162" s="3" t="s">
        <v>1529</v>
      </c>
    </row>
    <row r="163" spans="1:11" x14ac:dyDescent="0.3">
      <c r="A163" t="s">
        <v>1530</v>
      </c>
      <c r="B163" t="s">
        <v>1531</v>
      </c>
      <c r="C163" t="s">
        <v>1532</v>
      </c>
      <c r="D163" t="s">
        <v>1533</v>
      </c>
      <c r="I163" s="2" t="s">
        <v>715</v>
      </c>
      <c r="J163" s="2">
        <v>950</v>
      </c>
      <c r="K163" s="3" t="s">
        <v>716</v>
      </c>
    </row>
    <row r="164" spans="1:11" x14ac:dyDescent="0.3">
      <c r="A164" t="s">
        <v>1534</v>
      </c>
      <c r="B164" t="s">
        <v>1535</v>
      </c>
      <c r="C164" t="s">
        <v>1536</v>
      </c>
      <c r="D164" t="s">
        <v>1537</v>
      </c>
      <c r="E164" t="s">
        <v>1260</v>
      </c>
      <c r="F164">
        <v>554</v>
      </c>
      <c r="G164" t="s">
        <v>1261</v>
      </c>
      <c r="I164" s="2" t="s">
        <v>380</v>
      </c>
      <c r="J164" s="2">
        <v>951</v>
      </c>
      <c r="K164" s="3" t="s">
        <v>381</v>
      </c>
    </row>
    <row r="165" spans="1:11" x14ac:dyDescent="0.3">
      <c r="A165" t="s">
        <v>1538</v>
      </c>
      <c r="B165" t="s">
        <v>1539</v>
      </c>
      <c r="C165" t="s">
        <v>1540</v>
      </c>
      <c r="D165" t="s">
        <v>1541</v>
      </c>
      <c r="E165" t="s">
        <v>1266</v>
      </c>
      <c r="F165">
        <v>512</v>
      </c>
      <c r="G165" t="s">
        <v>1267</v>
      </c>
      <c r="I165" s="2" t="s">
        <v>95</v>
      </c>
      <c r="J165" s="2">
        <v>952</v>
      </c>
      <c r="K165" s="3" t="s">
        <v>579</v>
      </c>
    </row>
    <row r="166" spans="1:11" x14ac:dyDescent="0.3">
      <c r="A166" t="s">
        <v>1542</v>
      </c>
      <c r="B166" t="s">
        <v>1543</v>
      </c>
      <c r="C166" t="s">
        <v>1544</v>
      </c>
      <c r="D166" t="s">
        <v>1545</v>
      </c>
      <c r="E166" t="s">
        <v>1485</v>
      </c>
      <c r="F166">
        <v>800</v>
      </c>
      <c r="G166" t="s">
        <v>1486</v>
      </c>
      <c r="I166" s="2" t="s">
        <v>1546</v>
      </c>
      <c r="J166" s="2">
        <v>886</v>
      </c>
      <c r="K166" s="3" t="s">
        <v>1547</v>
      </c>
    </row>
    <row r="167" spans="1:11" x14ac:dyDescent="0.3">
      <c r="A167" t="s">
        <v>1548</v>
      </c>
      <c r="B167" t="s">
        <v>1549</v>
      </c>
      <c r="C167" t="s">
        <v>1550</v>
      </c>
      <c r="D167" t="s">
        <v>1551</v>
      </c>
      <c r="E167" t="s">
        <v>1505</v>
      </c>
      <c r="F167">
        <v>860</v>
      </c>
      <c r="G167" t="s">
        <v>1069</v>
      </c>
      <c r="I167" s="2" t="s">
        <v>304</v>
      </c>
      <c r="J167" s="2">
        <v>710</v>
      </c>
      <c r="K167" s="3" t="s">
        <v>305</v>
      </c>
    </row>
    <row r="168" spans="1:11" x14ac:dyDescent="0.3">
      <c r="A168" t="s">
        <v>1552</v>
      </c>
      <c r="B168" t="s">
        <v>1553</v>
      </c>
      <c r="C168" t="s">
        <v>1554</v>
      </c>
      <c r="D168" t="s">
        <v>1555</v>
      </c>
      <c r="E168" t="s">
        <v>1296</v>
      </c>
      <c r="F168">
        <v>586</v>
      </c>
      <c r="G168" t="s">
        <v>1297</v>
      </c>
      <c r="I168" s="2" t="s">
        <v>1556</v>
      </c>
      <c r="J168" s="2">
        <v>967</v>
      </c>
      <c r="K168" s="3" t="s">
        <v>1557</v>
      </c>
    </row>
    <row r="169" spans="1:11" x14ac:dyDescent="0.3">
      <c r="A169" t="s">
        <v>1558</v>
      </c>
      <c r="B169" t="s">
        <v>1559</v>
      </c>
      <c r="C169" t="s">
        <v>1560</v>
      </c>
      <c r="D169" t="s">
        <v>1561</v>
      </c>
      <c r="E169" t="s">
        <v>97</v>
      </c>
      <c r="F169">
        <v>840</v>
      </c>
      <c r="G169" t="s">
        <v>870</v>
      </c>
    </row>
    <row r="170" spans="1:11" x14ac:dyDescent="0.3">
      <c r="A170" t="s">
        <v>1562</v>
      </c>
      <c r="B170" t="s">
        <v>1563</v>
      </c>
      <c r="C170" t="s">
        <v>1564</v>
      </c>
      <c r="D170" t="s">
        <v>1565</v>
      </c>
      <c r="E170" t="s">
        <v>1272</v>
      </c>
      <c r="F170">
        <v>590</v>
      </c>
      <c r="G170" t="s">
        <v>1273</v>
      </c>
    </row>
    <row r="171" spans="1:11" x14ac:dyDescent="0.3">
      <c r="A171" t="s">
        <v>1566</v>
      </c>
      <c r="B171" t="s">
        <v>1567</v>
      </c>
      <c r="C171" t="s">
        <v>1568</v>
      </c>
      <c r="D171" t="s">
        <v>1569</v>
      </c>
      <c r="E171" t="s">
        <v>1284</v>
      </c>
      <c r="F171">
        <v>598</v>
      </c>
      <c r="G171" t="s">
        <v>1285</v>
      </c>
    </row>
    <row r="172" spans="1:11" x14ac:dyDescent="0.3">
      <c r="A172" t="s">
        <v>1570</v>
      </c>
      <c r="B172" t="s">
        <v>1571</v>
      </c>
      <c r="C172" t="s">
        <v>1572</v>
      </c>
      <c r="D172" t="s">
        <v>1573</v>
      </c>
      <c r="E172" t="s">
        <v>1308</v>
      </c>
      <c r="F172">
        <v>600</v>
      </c>
      <c r="G172" t="s">
        <v>1309</v>
      </c>
    </row>
    <row r="173" spans="1:11" x14ac:dyDescent="0.3">
      <c r="A173" t="s">
        <v>1574</v>
      </c>
      <c r="B173" t="s">
        <v>1575</v>
      </c>
      <c r="C173" t="s">
        <v>1576</v>
      </c>
      <c r="D173" t="s">
        <v>1577</v>
      </c>
      <c r="E173" t="s">
        <v>345</v>
      </c>
      <c r="F173">
        <v>978</v>
      </c>
      <c r="G173" t="s">
        <v>346</v>
      </c>
    </row>
    <row r="174" spans="1:11" x14ac:dyDescent="0.3">
      <c r="A174" t="s">
        <v>1578</v>
      </c>
      <c r="B174" t="s">
        <v>1579</v>
      </c>
      <c r="C174" t="s">
        <v>1580</v>
      </c>
      <c r="D174" t="s">
        <v>1581</v>
      </c>
      <c r="E174" t="s">
        <v>1278</v>
      </c>
      <c r="F174">
        <v>604</v>
      </c>
      <c r="G174" t="s">
        <v>1279</v>
      </c>
    </row>
    <row r="175" spans="1:11" x14ac:dyDescent="0.3">
      <c r="A175" t="s">
        <v>1582</v>
      </c>
      <c r="B175" t="s">
        <v>1583</v>
      </c>
      <c r="C175" t="s">
        <v>1584</v>
      </c>
      <c r="D175" t="s">
        <v>1585</v>
      </c>
      <c r="E175" t="s">
        <v>1290</v>
      </c>
      <c r="F175">
        <v>608</v>
      </c>
      <c r="G175" t="s">
        <v>1291</v>
      </c>
    </row>
    <row r="176" spans="1:11" x14ac:dyDescent="0.3">
      <c r="A176" t="s">
        <v>1586</v>
      </c>
      <c r="B176" t="s">
        <v>1587</v>
      </c>
      <c r="C176" t="s">
        <v>1588</v>
      </c>
      <c r="D176" t="s">
        <v>1589</v>
      </c>
    </row>
    <row r="177" spans="1:7" x14ac:dyDescent="0.3">
      <c r="A177" t="s">
        <v>1590</v>
      </c>
      <c r="B177" t="s">
        <v>1591</v>
      </c>
      <c r="C177" t="s">
        <v>1592</v>
      </c>
      <c r="D177" t="s">
        <v>1593</v>
      </c>
      <c r="E177" t="s">
        <v>1302</v>
      </c>
      <c r="F177">
        <v>985</v>
      </c>
      <c r="G177" t="s">
        <v>1303</v>
      </c>
    </row>
    <row r="178" spans="1:7" x14ac:dyDescent="0.3">
      <c r="A178" t="s">
        <v>1594</v>
      </c>
      <c r="B178" t="s">
        <v>1595</v>
      </c>
      <c r="C178" t="s">
        <v>1596</v>
      </c>
      <c r="D178" t="s">
        <v>1597</v>
      </c>
      <c r="E178" t="s">
        <v>345</v>
      </c>
      <c r="F178">
        <v>978</v>
      </c>
      <c r="G178" t="s">
        <v>346</v>
      </c>
    </row>
    <row r="179" spans="1:7" x14ac:dyDescent="0.3">
      <c r="A179" t="s">
        <v>1598</v>
      </c>
      <c r="B179" t="s">
        <v>1599</v>
      </c>
      <c r="C179" t="s">
        <v>1600</v>
      </c>
      <c r="D179" t="s">
        <v>1601</v>
      </c>
      <c r="E179" t="s">
        <v>97</v>
      </c>
      <c r="F179">
        <v>840</v>
      </c>
      <c r="G179" t="s">
        <v>870</v>
      </c>
    </row>
    <row r="180" spans="1:7" x14ac:dyDescent="0.3">
      <c r="A180" t="s">
        <v>1602</v>
      </c>
      <c r="B180" t="s">
        <v>1603</v>
      </c>
      <c r="C180" t="s">
        <v>1604</v>
      </c>
      <c r="D180" t="s">
        <v>1605</v>
      </c>
      <c r="E180" t="s">
        <v>345</v>
      </c>
      <c r="F180">
        <v>978</v>
      </c>
      <c r="G180" t="s">
        <v>346</v>
      </c>
    </row>
    <row r="181" spans="1:7" x14ac:dyDescent="0.3">
      <c r="A181" t="s">
        <v>1606</v>
      </c>
      <c r="B181" t="s">
        <v>1607</v>
      </c>
      <c r="C181" t="s">
        <v>1608</v>
      </c>
      <c r="D181" t="s">
        <v>1609</v>
      </c>
      <c r="E181" t="s">
        <v>1314</v>
      </c>
      <c r="F181">
        <v>634</v>
      </c>
      <c r="G181" t="s">
        <v>1315</v>
      </c>
    </row>
    <row r="182" spans="1:7" x14ac:dyDescent="0.3">
      <c r="A182" t="s">
        <v>1610</v>
      </c>
      <c r="B182" t="s">
        <v>1611</v>
      </c>
      <c r="C182" t="s">
        <v>1612</v>
      </c>
      <c r="D182" t="s">
        <v>1613</v>
      </c>
      <c r="E182" t="s">
        <v>1108</v>
      </c>
      <c r="F182">
        <v>418</v>
      </c>
      <c r="G182" t="s">
        <v>1109</v>
      </c>
    </row>
    <row r="183" spans="1:7" x14ac:dyDescent="0.3">
      <c r="A183" t="s">
        <v>1614</v>
      </c>
      <c r="B183" t="s">
        <v>1615</v>
      </c>
      <c r="C183" t="s">
        <v>1616</v>
      </c>
      <c r="D183" t="s">
        <v>1617</v>
      </c>
      <c r="E183" t="s">
        <v>715</v>
      </c>
      <c r="F183">
        <v>950</v>
      </c>
      <c r="G183" t="s">
        <v>716</v>
      </c>
    </row>
    <row r="184" spans="1:7" x14ac:dyDescent="0.3">
      <c r="A184" t="s">
        <v>1618</v>
      </c>
      <c r="B184" t="s">
        <v>1619</v>
      </c>
      <c r="C184" t="s">
        <v>1620</v>
      </c>
      <c r="D184" t="s">
        <v>1621</v>
      </c>
      <c r="E184" t="s">
        <v>685</v>
      </c>
      <c r="F184">
        <v>976</v>
      </c>
      <c r="G184" t="s">
        <v>686</v>
      </c>
    </row>
    <row r="185" spans="1:7" x14ac:dyDescent="0.3">
      <c r="A185" t="s">
        <v>1622</v>
      </c>
      <c r="B185" t="s">
        <v>1623</v>
      </c>
      <c r="C185" t="s">
        <v>1624</v>
      </c>
      <c r="D185" t="s">
        <v>1625</v>
      </c>
      <c r="E185" t="s">
        <v>793</v>
      </c>
      <c r="F185">
        <v>214</v>
      </c>
      <c r="G185" t="s">
        <v>794</v>
      </c>
    </row>
    <row r="186" spans="1:7" x14ac:dyDescent="0.3">
      <c r="A186" t="s">
        <v>1626</v>
      </c>
      <c r="B186" t="s">
        <v>1627</v>
      </c>
      <c r="C186" t="s">
        <v>1628</v>
      </c>
      <c r="D186" t="s">
        <v>1629</v>
      </c>
      <c r="E186" t="s">
        <v>715</v>
      </c>
      <c r="F186">
        <v>950</v>
      </c>
      <c r="G186" t="s">
        <v>716</v>
      </c>
    </row>
    <row r="187" spans="1:7" x14ac:dyDescent="0.3">
      <c r="A187" t="s">
        <v>1630</v>
      </c>
      <c r="B187" t="s">
        <v>1631</v>
      </c>
      <c r="C187" t="s">
        <v>1632</v>
      </c>
      <c r="D187" t="s">
        <v>1633</v>
      </c>
      <c r="E187" t="s">
        <v>1068</v>
      </c>
      <c r="F187">
        <v>417</v>
      </c>
      <c r="G187" t="s">
        <v>1069</v>
      </c>
    </row>
    <row r="188" spans="1:7" x14ac:dyDescent="0.3">
      <c r="A188" t="s">
        <v>1634</v>
      </c>
      <c r="B188" t="s">
        <v>1635</v>
      </c>
      <c r="C188" t="s">
        <v>1636</v>
      </c>
      <c r="D188" t="s">
        <v>1637</v>
      </c>
      <c r="E188" t="s">
        <v>760</v>
      </c>
      <c r="F188">
        <v>203</v>
      </c>
      <c r="G188" t="s">
        <v>761</v>
      </c>
    </row>
    <row r="189" spans="1:7" x14ac:dyDescent="0.3">
      <c r="A189" t="s">
        <v>1638</v>
      </c>
      <c r="B189" t="s">
        <v>1639</v>
      </c>
      <c r="C189" t="s">
        <v>1640</v>
      </c>
      <c r="D189" t="s">
        <v>1641</v>
      </c>
      <c r="E189" t="s">
        <v>345</v>
      </c>
      <c r="F189">
        <v>978</v>
      </c>
      <c r="G189" t="s">
        <v>346</v>
      </c>
    </row>
    <row r="190" spans="1:7" x14ac:dyDescent="0.3">
      <c r="A190" t="s">
        <v>1642</v>
      </c>
      <c r="B190" t="s">
        <v>1643</v>
      </c>
      <c r="C190" t="s">
        <v>1644</v>
      </c>
      <c r="D190" t="s">
        <v>1645</v>
      </c>
      <c r="E190" t="s">
        <v>1320</v>
      </c>
      <c r="F190">
        <v>946</v>
      </c>
      <c r="G190" t="s">
        <v>1321</v>
      </c>
    </row>
    <row r="191" spans="1:7" x14ac:dyDescent="0.3">
      <c r="A191" t="s">
        <v>1646</v>
      </c>
      <c r="B191" t="s">
        <v>1647</v>
      </c>
      <c r="C191" t="s">
        <v>1648</v>
      </c>
      <c r="D191" t="s">
        <v>1649</v>
      </c>
      <c r="E191" t="s">
        <v>861</v>
      </c>
      <c r="F191">
        <v>826</v>
      </c>
      <c r="G191" t="s">
        <v>862</v>
      </c>
    </row>
    <row r="192" spans="1:7" x14ac:dyDescent="0.3">
      <c r="A192" t="s">
        <v>1650</v>
      </c>
      <c r="B192" t="s">
        <v>1651</v>
      </c>
      <c r="C192" t="s">
        <v>1652</v>
      </c>
      <c r="D192" t="s">
        <v>1653</v>
      </c>
      <c r="E192" t="s">
        <v>1336</v>
      </c>
      <c r="F192">
        <v>646</v>
      </c>
      <c r="G192" t="s">
        <v>1337</v>
      </c>
    </row>
    <row r="193" spans="1:7" x14ac:dyDescent="0.3">
      <c r="A193" t="s">
        <v>1654</v>
      </c>
      <c r="B193" t="s">
        <v>1655</v>
      </c>
      <c r="C193" t="s">
        <v>1656</v>
      </c>
      <c r="D193" t="s">
        <v>1657</v>
      </c>
    </row>
    <row r="194" spans="1:7" x14ac:dyDescent="0.3">
      <c r="A194" t="s">
        <v>1658</v>
      </c>
      <c r="B194" t="s">
        <v>1659</v>
      </c>
      <c r="C194" t="s">
        <v>1660</v>
      </c>
      <c r="D194" t="s">
        <v>1661</v>
      </c>
      <c r="E194" t="s">
        <v>345</v>
      </c>
      <c r="F194">
        <v>978</v>
      </c>
      <c r="G194" t="s">
        <v>346</v>
      </c>
    </row>
    <row r="195" spans="1:7" x14ac:dyDescent="0.3">
      <c r="A195" t="s">
        <v>1662</v>
      </c>
      <c r="B195" t="s">
        <v>1663</v>
      </c>
      <c r="C195" t="s">
        <v>1664</v>
      </c>
      <c r="D195" t="s">
        <v>1665</v>
      </c>
      <c r="E195" t="s">
        <v>1373</v>
      </c>
      <c r="F195">
        <v>654</v>
      </c>
      <c r="G195" t="s">
        <v>1374</v>
      </c>
    </row>
    <row r="196" spans="1:7" x14ac:dyDescent="0.3">
      <c r="A196" t="s">
        <v>1666</v>
      </c>
      <c r="B196" t="s">
        <v>1667</v>
      </c>
      <c r="C196" t="s">
        <v>1668</v>
      </c>
      <c r="D196" t="s">
        <v>1669</v>
      </c>
      <c r="E196" t="s">
        <v>380</v>
      </c>
      <c r="F196">
        <v>951</v>
      </c>
      <c r="G196" t="s">
        <v>381</v>
      </c>
    </row>
    <row r="197" spans="1:7" x14ac:dyDescent="0.3">
      <c r="A197" t="s">
        <v>1670</v>
      </c>
      <c r="B197" t="s">
        <v>1671</v>
      </c>
      <c r="C197" t="s">
        <v>1672</v>
      </c>
      <c r="D197" t="s">
        <v>1673</v>
      </c>
      <c r="E197" t="s">
        <v>380</v>
      </c>
      <c r="F197">
        <v>951</v>
      </c>
      <c r="G197" t="s">
        <v>381</v>
      </c>
    </row>
    <row r="198" spans="1:7" x14ac:dyDescent="0.3">
      <c r="A198" t="s">
        <v>1674</v>
      </c>
      <c r="B198" t="s">
        <v>1675</v>
      </c>
      <c r="C198" t="s">
        <v>1676</v>
      </c>
      <c r="D198" t="s">
        <v>1677</v>
      </c>
      <c r="E198" t="s">
        <v>345</v>
      </c>
      <c r="F198">
        <v>978</v>
      </c>
      <c r="G198" t="s">
        <v>346</v>
      </c>
    </row>
    <row r="199" spans="1:7" x14ac:dyDescent="0.3">
      <c r="A199" t="s">
        <v>1678</v>
      </c>
      <c r="B199" t="s">
        <v>1679</v>
      </c>
      <c r="C199" t="s">
        <v>1680</v>
      </c>
      <c r="D199" t="s">
        <v>1681</v>
      </c>
      <c r="E199" t="s">
        <v>345</v>
      </c>
      <c r="F199">
        <v>978</v>
      </c>
      <c r="G199" t="s">
        <v>346</v>
      </c>
    </row>
    <row r="200" spans="1:7" x14ac:dyDescent="0.3">
      <c r="A200" t="s">
        <v>1682</v>
      </c>
      <c r="B200" t="s">
        <v>1683</v>
      </c>
      <c r="C200" t="s">
        <v>1684</v>
      </c>
      <c r="D200" t="s">
        <v>1685</v>
      </c>
      <c r="E200" t="s">
        <v>345</v>
      </c>
      <c r="F200">
        <v>978</v>
      </c>
      <c r="G200" t="s">
        <v>346</v>
      </c>
    </row>
    <row r="201" spans="1:7" x14ac:dyDescent="0.3">
      <c r="A201" t="s">
        <v>1686</v>
      </c>
      <c r="B201" t="s">
        <v>1687</v>
      </c>
      <c r="C201" t="s">
        <v>1688</v>
      </c>
      <c r="D201" t="s">
        <v>1689</v>
      </c>
      <c r="E201" t="s">
        <v>380</v>
      </c>
      <c r="F201">
        <v>951</v>
      </c>
      <c r="G201" t="s">
        <v>381</v>
      </c>
    </row>
    <row r="202" spans="1:7" x14ac:dyDescent="0.3">
      <c r="A202" t="s">
        <v>1690</v>
      </c>
      <c r="B202" t="s">
        <v>1691</v>
      </c>
      <c r="C202" t="s">
        <v>1692</v>
      </c>
      <c r="D202" t="s">
        <v>1693</v>
      </c>
      <c r="E202" t="s">
        <v>1528</v>
      </c>
      <c r="F202">
        <v>882</v>
      </c>
      <c r="G202" t="s">
        <v>1529</v>
      </c>
    </row>
    <row r="203" spans="1:7" x14ac:dyDescent="0.3">
      <c r="A203" t="s">
        <v>1694</v>
      </c>
      <c r="B203" t="s">
        <v>1695</v>
      </c>
      <c r="C203" t="s">
        <v>1696</v>
      </c>
      <c r="D203" t="s">
        <v>1697</v>
      </c>
      <c r="E203" t="s">
        <v>97</v>
      </c>
      <c r="F203">
        <v>840</v>
      </c>
      <c r="G203" t="s">
        <v>870</v>
      </c>
    </row>
    <row r="204" spans="1:7" x14ac:dyDescent="0.3">
      <c r="A204" t="s">
        <v>1698</v>
      </c>
      <c r="B204" t="s">
        <v>1699</v>
      </c>
      <c r="C204" t="s">
        <v>1700</v>
      </c>
      <c r="D204" t="s">
        <v>1701</v>
      </c>
      <c r="E204" t="s">
        <v>1403</v>
      </c>
      <c r="F204">
        <v>678</v>
      </c>
      <c r="G204" t="s">
        <v>1404</v>
      </c>
    </row>
    <row r="205" spans="1:7" x14ac:dyDescent="0.3">
      <c r="A205" t="s">
        <v>1702</v>
      </c>
      <c r="B205" t="s">
        <v>1531</v>
      </c>
      <c r="C205" t="s">
        <v>1703</v>
      </c>
      <c r="D205" t="s">
        <v>1704</v>
      </c>
      <c r="E205" t="s">
        <v>95</v>
      </c>
      <c r="F205">
        <v>952</v>
      </c>
      <c r="G205" t="s">
        <v>579</v>
      </c>
    </row>
    <row r="206" spans="1:7" x14ac:dyDescent="0.3">
      <c r="A206" t="s">
        <v>1705</v>
      </c>
      <c r="B206" t="s">
        <v>1706</v>
      </c>
      <c r="C206" t="s">
        <v>1707</v>
      </c>
      <c r="D206" t="s">
        <v>1708</v>
      </c>
      <c r="E206" t="s">
        <v>1326</v>
      </c>
      <c r="F206">
        <v>941</v>
      </c>
      <c r="G206" t="s">
        <v>1327</v>
      </c>
    </row>
    <row r="207" spans="1:7" x14ac:dyDescent="0.3">
      <c r="A207" t="s">
        <v>1709</v>
      </c>
      <c r="B207" t="s">
        <v>1710</v>
      </c>
      <c r="C207" t="s">
        <v>1711</v>
      </c>
      <c r="D207" t="s">
        <v>1712</v>
      </c>
      <c r="E207" t="s">
        <v>1350</v>
      </c>
      <c r="F207">
        <v>690</v>
      </c>
      <c r="G207" t="s">
        <v>1351</v>
      </c>
    </row>
    <row r="208" spans="1:7" x14ac:dyDescent="0.3">
      <c r="A208" t="s">
        <v>1713</v>
      </c>
      <c r="B208" t="s">
        <v>1714</v>
      </c>
      <c r="C208" t="s">
        <v>1715</v>
      </c>
      <c r="D208" t="s">
        <v>1716</v>
      </c>
      <c r="E208" t="s">
        <v>1379</v>
      </c>
      <c r="F208">
        <v>694</v>
      </c>
      <c r="G208" t="s">
        <v>1380</v>
      </c>
    </row>
    <row r="209" spans="1:7" x14ac:dyDescent="0.3">
      <c r="A209" t="s">
        <v>1717</v>
      </c>
      <c r="B209" t="s">
        <v>1718</v>
      </c>
      <c r="C209" t="s">
        <v>1719</v>
      </c>
      <c r="D209" t="s">
        <v>1720</v>
      </c>
      <c r="E209" t="s">
        <v>1367</v>
      </c>
      <c r="F209">
        <v>702</v>
      </c>
      <c r="G209" t="s">
        <v>1368</v>
      </c>
    </row>
    <row r="210" spans="1:7" x14ac:dyDescent="0.3">
      <c r="A210" t="s">
        <v>1721</v>
      </c>
      <c r="B210" t="s">
        <v>1722</v>
      </c>
      <c r="C210" t="s">
        <v>1723</v>
      </c>
      <c r="D210" t="s">
        <v>1724</v>
      </c>
      <c r="E210" t="s">
        <v>345</v>
      </c>
      <c r="F210">
        <v>978</v>
      </c>
      <c r="G210" t="s">
        <v>346</v>
      </c>
    </row>
    <row r="211" spans="1:7" x14ac:dyDescent="0.3">
      <c r="A211" t="s">
        <v>1725</v>
      </c>
      <c r="B211" t="s">
        <v>1726</v>
      </c>
      <c r="C211" t="s">
        <v>1727</v>
      </c>
      <c r="D211" t="s">
        <v>1728</v>
      </c>
      <c r="E211" t="s">
        <v>345</v>
      </c>
      <c r="F211">
        <v>978</v>
      </c>
      <c r="G211" t="s">
        <v>346</v>
      </c>
    </row>
    <row r="212" spans="1:7" x14ac:dyDescent="0.3">
      <c r="A212" t="s">
        <v>1729</v>
      </c>
      <c r="B212" t="s">
        <v>1730</v>
      </c>
      <c r="C212" t="s">
        <v>1731</v>
      </c>
      <c r="D212" t="s">
        <v>1732</v>
      </c>
      <c r="E212" t="s">
        <v>1385</v>
      </c>
      <c r="F212">
        <v>706</v>
      </c>
      <c r="G212" t="s">
        <v>1386</v>
      </c>
    </row>
    <row r="213" spans="1:7" x14ac:dyDescent="0.3">
      <c r="A213" t="s">
        <v>1733</v>
      </c>
      <c r="B213" t="s">
        <v>1734</v>
      </c>
      <c r="C213" t="s">
        <v>1735</v>
      </c>
      <c r="D213" t="s">
        <v>1736</v>
      </c>
      <c r="E213" t="s">
        <v>1356</v>
      </c>
      <c r="F213">
        <v>938</v>
      </c>
      <c r="G213" t="s">
        <v>1357</v>
      </c>
    </row>
    <row r="214" spans="1:7" x14ac:dyDescent="0.3">
      <c r="A214" t="s">
        <v>1737</v>
      </c>
      <c r="B214" t="s">
        <v>1738</v>
      </c>
      <c r="C214" t="s">
        <v>1739</v>
      </c>
      <c r="D214" t="s">
        <v>1740</v>
      </c>
      <c r="E214" t="s">
        <v>1397</v>
      </c>
      <c r="F214">
        <v>728</v>
      </c>
      <c r="G214" t="s">
        <v>1398</v>
      </c>
    </row>
    <row r="215" spans="1:7" x14ac:dyDescent="0.3">
      <c r="A215" t="s">
        <v>1741</v>
      </c>
      <c r="B215" t="s">
        <v>1742</v>
      </c>
      <c r="C215" t="s">
        <v>1743</v>
      </c>
      <c r="D215" t="s">
        <v>1744</v>
      </c>
      <c r="E215" t="s">
        <v>1120</v>
      </c>
      <c r="F215">
        <v>144</v>
      </c>
      <c r="G215" t="s">
        <v>1121</v>
      </c>
    </row>
    <row r="216" spans="1:7" x14ac:dyDescent="0.3">
      <c r="A216" t="s">
        <v>1745</v>
      </c>
      <c r="B216" t="s">
        <v>1746</v>
      </c>
      <c r="C216" t="s">
        <v>1747</v>
      </c>
      <c r="D216" t="s">
        <v>1748</v>
      </c>
      <c r="E216" t="s">
        <v>1362</v>
      </c>
      <c r="F216">
        <v>752</v>
      </c>
      <c r="G216" t="s">
        <v>1363</v>
      </c>
    </row>
    <row r="217" spans="1:7" x14ac:dyDescent="0.3">
      <c r="A217" t="s">
        <v>1749</v>
      </c>
      <c r="B217" t="s">
        <v>1750</v>
      </c>
      <c r="C217" t="s">
        <v>1751</v>
      </c>
      <c r="D217" t="s">
        <v>1752</v>
      </c>
      <c r="E217" t="s">
        <v>695</v>
      </c>
      <c r="F217">
        <v>756</v>
      </c>
      <c r="G217" t="s">
        <v>696</v>
      </c>
    </row>
    <row r="218" spans="1:7" x14ac:dyDescent="0.3">
      <c r="A218" t="s">
        <v>1753</v>
      </c>
      <c r="B218" t="s">
        <v>1754</v>
      </c>
      <c r="C218" t="s">
        <v>1755</v>
      </c>
      <c r="D218" t="s">
        <v>1756</v>
      </c>
      <c r="E218" t="s">
        <v>1391</v>
      </c>
      <c r="F218">
        <v>968</v>
      </c>
      <c r="G218" t="s">
        <v>1392</v>
      </c>
    </row>
    <row r="219" spans="1:7" x14ac:dyDescent="0.3">
      <c r="A219" t="s">
        <v>1757</v>
      </c>
      <c r="B219" t="s">
        <v>1758</v>
      </c>
      <c r="C219" t="s">
        <v>1759</v>
      </c>
      <c r="D219" t="s">
        <v>1760</v>
      </c>
    </row>
    <row r="220" spans="1:7" x14ac:dyDescent="0.3">
      <c r="A220" t="s">
        <v>1761</v>
      </c>
      <c r="B220" t="s">
        <v>1762</v>
      </c>
      <c r="C220" t="s">
        <v>1763</v>
      </c>
      <c r="D220" t="s">
        <v>1764</v>
      </c>
      <c r="E220" t="s">
        <v>1409</v>
      </c>
      <c r="F220">
        <v>760</v>
      </c>
      <c r="G220" t="s">
        <v>1410</v>
      </c>
    </row>
    <row r="221" spans="1:7" x14ac:dyDescent="0.3">
      <c r="A221" t="s">
        <v>1765</v>
      </c>
      <c r="B221" t="s">
        <v>1766</v>
      </c>
      <c r="C221" t="s">
        <v>1767</v>
      </c>
      <c r="D221" t="s">
        <v>1768</v>
      </c>
      <c r="E221" t="s">
        <v>1425</v>
      </c>
      <c r="F221">
        <v>972</v>
      </c>
      <c r="G221" t="s">
        <v>1426</v>
      </c>
    </row>
    <row r="222" spans="1:7" x14ac:dyDescent="0.3">
      <c r="A222" t="s">
        <v>1769</v>
      </c>
      <c r="B222" t="s">
        <v>1770</v>
      </c>
      <c r="C222" t="s">
        <v>1771</v>
      </c>
      <c r="D222" t="s">
        <v>1772</v>
      </c>
      <c r="E222" t="s">
        <v>1467</v>
      </c>
      <c r="F222">
        <v>901</v>
      </c>
      <c r="G222" t="s">
        <v>1468</v>
      </c>
    </row>
    <row r="223" spans="1:7" x14ac:dyDescent="0.3">
      <c r="A223" t="s">
        <v>1773</v>
      </c>
      <c r="B223" t="s">
        <v>1774</v>
      </c>
      <c r="C223" t="s">
        <v>1775</v>
      </c>
      <c r="D223" t="s">
        <v>1776</v>
      </c>
      <c r="E223" t="s">
        <v>1473</v>
      </c>
      <c r="F223">
        <v>834</v>
      </c>
      <c r="G223" t="s">
        <v>1474</v>
      </c>
    </row>
    <row r="224" spans="1:7" x14ac:dyDescent="0.3">
      <c r="A224" t="s">
        <v>1777</v>
      </c>
      <c r="B224" t="s">
        <v>1778</v>
      </c>
      <c r="C224" t="s">
        <v>1779</v>
      </c>
      <c r="D224" t="s">
        <v>1780</v>
      </c>
      <c r="E224" t="s">
        <v>715</v>
      </c>
      <c r="F224">
        <v>950</v>
      </c>
      <c r="G224" t="s">
        <v>716</v>
      </c>
    </row>
    <row r="225" spans="1:7" x14ac:dyDescent="0.3">
      <c r="A225" t="s">
        <v>1781</v>
      </c>
      <c r="B225" t="s">
        <v>1782</v>
      </c>
      <c r="C225" t="s">
        <v>1783</v>
      </c>
      <c r="D225" t="s">
        <v>1784</v>
      </c>
      <c r="E225" t="s">
        <v>345</v>
      </c>
      <c r="F225">
        <v>978</v>
      </c>
      <c r="G225" t="s">
        <v>346</v>
      </c>
    </row>
    <row r="226" spans="1:7" x14ac:dyDescent="0.3">
      <c r="A226" t="s">
        <v>1785</v>
      </c>
      <c r="B226" t="s">
        <v>1786</v>
      </c>
      <c r="C226" t="s">
        <v>1787</v>
      </c>
      <c r="D226" t="s">
        <v>1788</v>
      </c>
      <c r="E226" t="s">
        <v>97</v>
      </c>
      <c r="F226">
        <v>840</v>
      </c>
      <c r="G226" t="s">
        <v>870</v>
      </c>
    </row>
    <row r="227" spans="1:7" x14ac:dyDescent="0.3">
      <c r="A227" t="s">
        <v>1789</v>
      </c>
      <c r="B227" t="s">
        <v>1790</v>
      </c>
      <c r="C227" t="s">
        <v>1791</v>
      </c>
      <c r="D227" t="s">
        <v>1792</v>
      </c>
    </row>
    <row r="228" spans="1:7" x14ac:dyDescent="0.3">
      <c r="A228" t="s">
        <v>1793</v>
      </c>
      <c r="B228" t="s">
        <v>1794</v>
      </c>
      <c r="C228" t="s">
        <v>1795</v>
      </c>
      <c r="D228" t="s">
        <v>1796</v>
      </c>
      <c r="E228" t="s">
        <v>1419</v>
      </c>
      <c r="F228">
        <v>764</v>
      </c>
      <c r="G228" t="s">
        <v>1420</v>
      </c>
    </row>
    <row r="229" spans="1:7" x14ac:dyDescent="0.3">
      <c r="A229" t="s">
        <v>1797</v>
      </c>
      <c r="B229" t="s">
        <v>1798</v>
      </c>
      <c r="C229" t="s">
        <v>1799</v>
      </c>
      <c r="D229" t="s">
        <v>1800</v>
      </c>
      <c r="E229" t="s">
        <v>97</v>
      </c>
      <c r="F229">
        <v>840</v>
      </c>
      <c r="G229" t="s">
        <v>870</v>
      </c>
    </row>
    <row r="230" spans="1:7" x14ac:dyDescent="0.3">
      <c r="A230" t="s">
        <v>1801</v>
      </c>
      <c r="B230" t="s">
        <v>1802</v>
      </c>
      <c r="C230" t="s">
        <v>1803</v>
      </c>
      <c r="D230" t="s">
        <v>1804</v>
      </c>
      <c r="E230" t="s">
        <v>95</v>
      </c>
      <c r="F230">
        <v>952</v>
      </c>
      <c r="G230" t="s">
        <v>579</v>
      </c>
    </row>
    <row r="231" spans="1:7" x14ac:dyDescent="0.3">
      <c r="A231" t="s">
        <v>1805</v>
      </c>
      <c r="B231" t="s">
        <v>1806</v>
      </c>
      <c r="C231" t="s">
        <v>1807</v>
      </c>
      <c r="D231" t="s">
        <v>1808</v>
      </c>
    </row>
    <row r="232" spans="1:7" x14ac:dyDescent="0.3">
      <c r="A232" t="s">
        <v>1809</v>
      </c>
      <c r="B232" t="s">
        <v>1810</v>
      </c>
      <c r="C232" t="s">
        <v>1811</v>
      </c>
      <c r="D232" t="s">
        <v>1812</v>
      </c>
      <c r="E232" t="s">
        <v>1443</v>
      </c>
      <c r="F232">
        <v>776</v>
      </c>
      <c r="G232" t="s">
        <v>1444</v>
      </c>
    </row>
    <row r="233" spans="1:7" x14ac:dyDescent="0.3">
      <c r="A233" t="s">
        <v>1813</v>
      </c>
      <c r="B233" t="s">
        <v>1814</v>
      </c>
      <c r="C233" t="s">
        <v>1815</v>
      </c>
      <c r="D233" t="s">
        <v>1816</v>
      </c>
      <c r="E233" t="s">
        <v>1455</v>
      </c>
      <c r="F233">
        <v>780</v>
      </c>
      <c r="G233" t="s">
        <v>1456</v>
      </c>
    </row>
    <row r="234" spans="1:7" x14ac:dyDescent="0.3">
      <c r="A234" t="s">
        <v>1817</v>
      </c>
      <c r="B234" t="s">
        <v>1818</v>
      </c>
      <c r="C234" t="s">
        <v>1819</v>
      </c>
      <c r="D234" t="s">
        <v>1820</v>
      </c>
      <c r="E234" t="s">
        <v>1437</v>
      </c>
      <c r="F234">
        <v>788</v>
      </c>
      <c r="G234" t="s">
        <v>1438</v>
      </c>
    </row>
    <row r="235" spans="1:7" x14ac:dyDescent="0.3">
      <c r="A235" t="s">
        <v>1821</v>
      </c>
      <c r="B235" t="s">
        <v>1822</v>
      </c>
      <c r="C235" t="s">
        <v>1823</v>
      </c>
      <c r="D235" t="s">
        <v>1824</v>
      </c>
      <c r="E235" t="s">
        <v>1431</v>
      </c>
      <c r="F235">
        <v>934</v>
      </c>
      <c r="G235" t="s">
        <v>1432</v>
      </c>
    </row>
    <row r="236" spans="1:7" x14ac:dyDescent="0.3">
      <c r="A236" t="s">
        <v>1825</v>
      </c>
      <c r="B236" t="s">
        <v>1826</v>
      </c>
      <c r="C236" t="s">
        <v>1827</v>
      </c>
      <c r="D236" t="s">
        <v>1828</v>
      </c>
      <c r="E236" t="s">
        <v>1449</v>
      </c>
      <c r="F236">
        <v>949</v>
      </c>
      <c r="G236" t="s">
        <v>1450</v>
      </c>
    </row>
    <row r="237" spans="1:7" x14ac:dyDescent="0.3">
      <c r="A237" t="s">
        <v>1829</v>
      </c>
      <c r="B237" t="s">
        <v>1830</v>
      </c>
      <c r="C237" t="s">
        <v>1831</v>
      </c>
      <c r="D237" t="s">
        <v>1832</v>
      </c>
      <c r="E237" t="s">
        <v>1461</v>
      </c>
      <c r="F237">
        <v>0</v>
      </c>
      <c r="G237" t="s">
        <v>1462</v>
      </c>
    </row>
    <row r="238" spans="1:7" x14ac:dyDescent="0.3">
      <c r="A238" t="s">
        <v>1833</v>
      </c>
      <c r="B238" t="s">
        <v>1834</v>
      </c>
      <c r="C238" t="s">
        <v>1835</v>
      </c>
      <c r="D238" t="s">
        <v>1836</v>
      </c>
      <c r="E238" t="s">
        <v>1479</v>
      </c>
      <c r="F238">
        <v>980</v>
      </c>
      <c r="G238" t="s">
        <v>1480</v>
      </c>
    </row>
    <row r="239" spans="1:7" x14ac:dyDescent="0.3">
      <c r="A239" t="s">
        <v>1837</v>
      </c>
      <c r="B239" t="s">
        <v>1838</v>
      </c>
      <c r="C239" t="s">
        <v>1839</v>
      </c>
      <c r="D239" t="s">
        <v>1840</v>
      </c>
      <c r="E239" t="s">
        <v>1499</v>
      </c>
      <c r="F239">
        <v>858</v>
      </c>
      <c r="G239" t="s">
        <v>1500</v>
      </c>
    </row>
    <row r="240" spans="1:7" x14ac:dyDescent="0.3">
      <c r="A240" t="s">
        <v>1841</v>
      </c>
      <c r="B240" t="s">
        <v>1842</v>
      </c>
      <c r="C240" t="s">
        <v>1843</v>
      </c>
      <c r="D240" t="s">
        <v>1844</v>
      </c>
      <c r="E240" t="s">
        <v>1522</v>
      </c>
      <c r="F240">
        <v>548</v>
      </c>
      <c r="G240" t="s">
        <v>1523</v>
      </c>
    </row>
    <row r="241" spans="1:7" x14ac:dyDescent="0.3">
      <c r="A241" t="s">
        <v>1845</v>
      </c>
      <c r="B241" t="s">
        <v>1846</v>
      </c>
      <c r="C241" t="s">
        <v>213</v>
      </c>
      <c r="D241" t="s">
        <v>1847</v>
      </c>
      <c r="E241" t="s">
        <v>345</v>
      </c>
      <c r="F241">
        <v>978</v>
      </c>
      <c r="G241" t="s">
        <v>346</v>
      </c>
    </row>
    <row r="242" spans="1:7" x14ac:dyDescent="0.3">
      <c r="A242" t="s">
        <v>1848</v>
      </c>
      <c r="B242" t="s">
        <v>1849</v>
      </c>
      <c r="C242" t="s">
        <v>1850</v>
      </c>
      <c r="D242" t="s">
        <v>1851</v>
      </c>
      <c r="E242" t="s">
        <v>1510</v>
      </c>
      <c r="F242">
        <v>937</v>
      </c>
      <c r="G242" t="s">
        <v>1511</v>
      </c>
    </row>
    <row r="243" spans="1:7" x14ac:dyDescent="0.3">
      <c r="A243" t="s">
        <v>1852</v>
      </c>
      <c r="B243" t="s">
        <v>1853</v>
      </c>
      <c r="C243" t="s">
        <v>1854</v>
      </c>
      <c r="D243" t="s">
        <v>1855</v>
      </c>
      <c r="E243" t="s">
        <v>1516</v>
      </c>
      <c r="F243">
        <v>704</v>
      </c>
      <c r="G243" t="s">
        <v>1517</v>
      </c>
    </row>
    <row r="244" spans="1:7" x14ac:dyDescent="0.3">
      <c r="A244" t="s">
        <v>1856</v>
      </c>
      <c r="B244" t="s">
        <v>1857</v>
      </c>
      <c r="C244" t="s">
        <v>1858</v>
      </c>
      <c r="D244" t="s">
        <v>1859</v>
      </c>
      <c r="E244" t="s">
        <v>1546</v>
      </c>
      <c r="F244">
        <v>886</v>
      </c>
      <c r="G244" t="s">
        <v>1547</v>
      </c>
    </row>
    <row r="245" spans="1:7" x14ac:dyDescent="0.3">
      <c r="A245" t="s">
        <v>1860</v>
      </c>
      <c r="B245" t="s">
        <v>1861</v>
      </c>
      <c r="C245" t="s">
        <v>1862</v>
      </c>
      <c r="D245" t="s">
        <v>1863</v>
      </c>
      <c r="E245" t="s">
        <v>1556</v>
      </c>
      <c r="F245">
        <v>967</v>
      </c>
      <c r="G245" t="s">
        <v>1557</v>
      </c>
    </row>
    <row r="246" spans="1:7" x14ac:dyDescent="0.3">
      <c r="A246" t="s">
        <v>1864</v>
      </c>
      <c r="B246" t="s">
        <v>1865</v>
      </c>
      <c r="C246" t="s">
        <v>1866</v>
      </c>
      <c r="D246" t="s">
        <v>1867</v>
      </c>
      <c r="E246" t="s">
        <v>97</v>
      </c>
      <c r="F246">
        <v>840</v>
      </c>
      <c r="G246" t="s">
        <v>870</v>
      </c>
    </row>
  </sheetData>
  <sortState xmlns:xlrd2="http://schemas.microsoft.com/office/spreadsheetml/2017/richdata2" ref="H9:J155">
    <sortCondition ref="H9:H155"/>
  </sortState>
  <pageMargins left="0.7" right="0.7" top="0.75" bottom="0.75" header="0.3" footer="0.3"/>
  <pageSetup paperSize="9" orientation="portrait" r:id="rId1"/>
  <drawing r:id="rId2"/>
  <tableParts count="11">
    <tablePart r:id="rId3"/>
    <tablePart r:id="rId4"/>
    <tablePart r:id="rId5"/>
    <tablePart r:id="rId6"/>
    <tablePart r:id="rId7"/>
    <tablePart r:id="rId8"/>
    <tablePart r:id="rId9"/>
    <tablePart r:id="rId10"/>
    <tablePart r:id="rId11"/>
    <tablePart r:id="rId12"/>
    <tablePart r:id="rId13"/>
  </tablePart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_rels/item4.xml.rels><?xml version="1.0" encoding="UTF-8" standalone="yes"?>
<Relationships xmlns="http://schemas.openxmlformats.org/package/2006/relationships"><Relationship Id="rId1" Type="http://schemas.openxmlformats.org/officeDocument/2006/relationships/customXmlProps" Target="itemProps4.xml"/></Relationships>
</file>

<file path=customXml/item1.xml>��< ? x m l   v e r s i o n = " 1 . 0 "   e n c o d i n g = " u t f - 1 6 " ? > < D a t a M a s h u p   x m l n s = " h t t p : / / s c h e m a s . m i c r o s o f t . c o m / D a t a M a s h u p " > A A A A A B M E A A B Q S w M E F A A C A A g A M W Q t T T / M I q 6 o A A A A + Q A A A B I A H A B D b 2 5 m a W c v U G F j a 2 F n Z S 5 4 b W w g o h g A K K A U A A A A A A A A A A A A A A A A A A A A A A A A A A A A h Y 9 N D o I w G E S v Q r q n f w R j y E d Z u B U 1 M T F u K 1 Z o h G J o s d z N h U f y C p I o 6 s 7 l T N 4 k b x 6 3 O 2 R D U w d X 1 V n d m h Q x T F G g T N E e t S l T 1 L t T O E e Z g I 0 s z r J U w Q g b m w x W p 6 h y 7 p I Q 4 r 3 H P s J t V x J O K S P 7 f L k t K t X I U B v r p C k U + q y O / 1 d I w O 4 l I z i O Z z i m P M K M U Q 5 k 6 i H X 5 s v w U R l T I D 8 l L P r a 9 Z 0 S 5 h C u 1 k C m C O R 9 Q z w B U E s D B B Q A A g A I A D F k L U 0 P y u m r p A A A A O k A A A A T A B w A W 0 N v b n R l b n R f V H l w Z X N d L n h t b C C i G A A o o B Q A A A A A A A A A A A A A A A A A A A A A A A A A A A B t j k s O w j A M R K 8 S e Z + 6 s E A I N W U B 3 I A L R M H 9 i O a j x k X h b C w 4 E l c g b X e I p W f m e e b z e l f H Z A f x o D H 2 3 i n Y F C U I c s b f e t c q m L i R e z j W 1 f U Z K I o c d V F B x x w O i N F 0 Z H U s f C C X n c a P V n M + x x a D N n f d E m 7 L c o f G O y b H k u c f U F d n a v Q 0 s L i k L K + 1 G Q d x W n N z l Q K m x L j I + J e w P 3 k d w t A b z d n E J G 2 U d i F x G V 5 / A V B L A w Q U A A I A C A A x Z C 1 N s C b m + Q k B A A A K B A A A E w A c A E Z v c m 1 1 b G F z L 1 N l Y 3 R p b 2 4 x L m 0 g o h g A K K A U A A A A A A A A A A A A A A A A A A A A A A A A A A A A 7 Z F B a 8 J A E I X v g f y H Y b 0 k E A R t b 8 V T a L 1 I D 0 2 g B x F Z 0 1 G D m 1 m Z 3 Q R D y H / v p g G R x v g D S v e y M N + 8 x / C e w c z m m i D p / 9 m L 7 / m e O U r G L 1 j q C p k K J L t l r J B K N F s r d w p h A Q q t 7 4 F 7 i S 4 5 6 y a v l w z V N C 6 Z n e B T 8 2 m n 9 S k I m / W 7 L H A h R s 3 E p l 3 H m q w j m 6 j 3 n I j 4 K O n g T k j r M w p n n n a b 0 5 Q l m b 3 m I t a q L K i D J u g P i J p G L N 8 S W D l v B T M R g X U U L F 5 s G 8 E t m z 9 g T w / Y 8 1 0 W K 2 l M v s 8 z 2 c U 3 W O l i 1 T w Y f / Q J g L G M s g B y C Q 3 d r 4 G B P C B l 9 a h L J V V 5 1 U u q f 2 B f x C 9 V G / p e T n d D v i 1 + M t 4 W B P N Q / P f / B / v / B l B L A Q I t A B Q A A g A I A D F k L U 0 / z C K u q A A A A P k A A A A S A A A A A A A A A A A A A A A A A A A A A A B D b 2 5 m a W c v U G F j a 2 F n Z S 5 4 b W x Q S w E C L Q A U A A I A C A A x Z C 1 N D 8 r p q 6 Q A A A D p A A A A E w A A A A A A A A A A A A A A A A D 0 A A A A W 0 N v b n R l b n R f V H l w Z X N d L n h t b F B L A Q I t A B Q A A g A I A D F k L U 2 w J u b 5 C Q E A A A o E A A A T A A A A A A A A A A A A A A A A A O U B A A B G b 3 J t d W x h c y 9 T Z W N 0 a W 9 u M S 5 t U E s F B g A A A A A D A A M A w g A A A D s D A A A A A B A B A A D v u 7 8 8 P 3 h t b C B 2 Z X J z a W 9 u P S I x L j A i I G V u Y 2 9 k a W 5 n P S J 1 d G Y t O C I / P j x Q Z X J t a X N z a W 9 u T G l z d C B 4 b W x u c z p 4 c 2 k 9 I m h 0 d H A 6 L y 9 3 d 3 c u d z M u b 3 J n L z I w M D E v W E 1 M U 2 N o Z W 1 h L W l u c 3 R h b m N l I i B 4 b W x u c z p 4 c 2 Q 9 I m h 0 d H A 6 L y 9 3 d 3 c u d z M u b 3 J n L z I w M D E v W E 1 M U 2 N o Z W 1 h I j 4 8 Q 2 F u R X Z h b H V h d G V G d X R 1 c m V Q Y W N r Y W d l c z 5 m Y W x z Z T w v Q 2 F u R X Z h b H V h d G V G d X R 1 c m V Q Y W N r Y W d l c z 4 8 R m l y Z X d h b G x F b m F i b G V k P n R y d W U 8 L 0 Z p c m V 3 Y W x s R W 5 h Y m x l Z D 4 8 L 1 B l c m 1 p c 3 N p b 2 5 M a X N 0 P i E c A A A A A A A A / x s A A O + 7 v z w / e G 1 s I H Z l c n N p b 2 4 9 I j E u M C I g Z W 5 j b 2 R p b m c 9 I n V 0 Z i 0 4 I j 8 + P E x v Y 2 F s U G F j a 2 F n Z U 1 l d G F k Y X R h R m l s Z S B 4 b W x u c z p 4 c 2 k 9 I m h 0 d H A 6 L y 9 3 d 3 c u d z M u b 3 J n L z I w M D E v W E 1 M U 2 N o Z W 1 h L W l u c 3 R h b m N l I i B 4 b W x u c z p 4 c 2 Q 9 I m h 0 d H A 6 L y 9 3 d 3 c u d z M u b 3 J n L z I w M D E v W E 1 M U 2 N o Z W 1 h I j 4 8 S X R l b X M + P E l 0 Z W 0 + P E l 0 Z W 1 M b 2 N h d G l v b j 4 8 S X R l b V R 5 c G U + Q W x s R m 9 y b X V s Y X M 8 L 0 l 0 Z W 1 U e X B l P j x J d G V t U G F 0 a C A v P j w v S X R l b U x v Y 2 F 0 a W 9 u P j x T d G F i b G V F b n R y a W V z I C 8 + P C 9 J d G V t P j x J d G V t P j x J d G V t T G 9 j Y X R p b 2 4 + P E l 0 Z W 1 U e X B l P k Z v c m 1 1 b G E 8 L 0 l 0 Z W 1 U e X B l P j x J d G V t U G F 0 a D 5 T Z W N 0 a W 9 u M S 9 H b 3 Z l c m 5 t Z W 5 0 X 3 J l d m V u d W V z X 3 R h Y m x l P C 9 J d G V t U G F 0 a D 4 8 L 0 l 0 Z W 1 M b 2 N h d G l v b j 4 8 U 3 R h Y m x l R W 5 0 c m l l c z 4 8 R W 5 0 c n k g V H l w Z T 0 i S X N Q c m l 2 Y X R l I i B W Y W x 1 Z T 0 i b D A i I C 8 + P E V u d H J 5 I F R 5 c G U 9 I k 5 h d m l n Y X R p b 2 5 T d G V w T m F t Z S I g V m F s d W U 9 I n N O Y X Z p Z 2 F 0 a W 9 u I i A v P j x F b n R y e S B U e X B l P S J G a W x s R W 5 h Y m x l Z C I g V m F s d W U 9 I m w w I i A v P j x F b n R y e S B U e X B l P S J G a W x s T 2 J q Z W N 0 V H l w Z S I g V m F s d W U 9 I n N D b 2 5 u Z W N 0 a W 9 u T 2 5 s e S I g L z 4 8 R W 5 0 c n k g V H l w Z T 0 i R m l s b F R v R G F 0 Y U 1 v Z G V s R W 5 h Y m x l Z C I g V m F s d W U 9 I m w w I i A v P j x F b n R y e S B U e X B l P S J S Z X N 1 b H R U e X B l I i B W Y W x 1 Z T 0 i c 1 R h Y m x l I i A v P j x F b n R y e S B U e X B l P S J C d W Z m Z X J O Z X h 0 U m V m c m V z a C I g V m F s d W U 9 I m w x I i A v P j x F b n R y e S B U e X B l P S J O Y W 1 l V X B k Y X R l Z E F m d G V y R m l s b C I g V m F s d W U 9 I m w w I i A v P j x F b n R y e S B U e X B l P S J G a W x s Z W R D b 2 1 w b G V 0 Z V J l c 3 V s d F R v V 2 9 y a 3 N o Z W V 0 I i B W Y W x 1 Z T 0 i b D E i I C 8 + P E V u d H J 5 I F R 5 c G U 9 I k F k Z G V k V G 9 E Y X R h T W 9 k Z W w i I F Z h b H V l P S J s M C I g L z 4 8 R W 5 0 c n k g V H l w Z T 0 i R m l s b E N v d W 5 0 I i B W Y W x 1 Z T 0 i b D I 3 I i A v P j x F b n R y e S B U e X B l P S J G a W x s R X J y b 3 J D b 2 R l I i B W Y W x 1 Z T 0 i c 1 V u a 2 5 v d 2 4 i I C 8 + P E V u d H J 5 I F R 5 c G U 9 I k Z p b G x F c n J v c k N v d W 5 0 I i B W Y W x 1 Z T 0 i b D A i I C 8 + P E V u d H J 5 I F R 5 c G U 9 I k Z p b G x M Y X N 0 V X B k Y X R l Z C I g V m F s d W U 9 I m Q y M D E 4 L T A 4 L T I x V D E x O j Q z O j A z L j Q 2 N D U y O D B a I i A v P j x F b n R y e S B U e X B l P S J G a W x s Q 2 9 s d W 1 u V H l w Z X M i I F Z h b H V l P S J z Q m d Z R 0 J n W U d C Z 1 l B Q m c 9 P S I g L z 4 8 R W 5 0 c n k g V H l w Z T 0 i R m l s b E N v b H V t b k 5 h b W V z I i B W Y W x 1 Z T 0 i c 1 s m c X V v d D t H R l M g T G V 2 Z W w g M S Z x d W 9 0 O y w m c X V v d D t H R l M g T G V 2 Z W w g M i Z x d W 9 0 O y w m c X V v d D t H R l M g T G V 2 Z W w g M y Z x d W 9 0 O y w m c X V v d D t H R l M g T G V 2 Z W w g N C Z x d W 9 0 O y w m c X V v d D t H R l M g Q 2 x h c 3 N p Z m l j Y X R p b 2 4 m c X V v d D s s J n F 1 b 3 Q 7 U 2 V j d G 9 y J n F 1 b 3 Q 7 L C Z x d W 9 0 O 1 J l d m V u d W U g c 3 R y Z W F t I G 5 h b W U m c X V v d D s s J n F 1 b 3 Q 7 R 2 9 2 Z X J u b W V u d C B h Z 2 V u Y 3 k m c X V v d D s s J n F 1 b 3 Q 7 U m V 2 Z W 5 1 Z S B 2 Y W x 1 Z S Z x d W 9 0 O y w m c X V v d D t D d X J y Z W 5 j e S Z x d W 9 0 O 1 0 i I C 8 + P E V u d H J 5 I F R 5 c G U 9 I k Z p b G x T d G F 0 d X M i I F Z h b H V l P S J z Q 2 9 t c G x l d G U i I C 8 + P E V u d H J 5 I F R 5 c G U 9 I l J l b G F 0 a W 9 u c 2 h p c E l u Z m 9 D b 2 5 0 Y W l u Z X I i I F Z h b H V l P S J z e y Z x d W 9 0 O 2 N v b H V t b k N v d W 5 0 J n F 1 b 3 Q 7 O j E w L C Z x d W 9 0 O 2 t l e U N v b H V t b k 5 h b W V z J n F 1 b 3 Q 7 O l t d L C Z x d W 9 0 O 3 F 1 Z X J 5 U m V s Y X R p b 2 5 z a G l w c y Z x d W 9 0 O z p b X S w m c X V v d D t j b 2 x 1 b W 5 J Z G V u d G l 0 a W V z J n F 1 b 3 Q 7 O l s m c X V v d D t T Z W N 0 a W 9 u M S 9 H b 3 Z l c m 5 t Z W 5 0 X 3 J l d m V u d W V z X 3 R h Y m x l L 0 N o Y W 5 n Z W Q g V H l w Z S 5 7 R 0 Z T I E x l d m V s I D E s M H 0 m c X V v d D s s J n F 1 b 3 Q 7 U 2 V j d G l v b j E v R 2 9 2 Z X J u b W V u d F 9 y Z X Z l b n V l c 1 9 0 Y W J s Z S 9 D a G F u Z 2 V k I F R 5 c G U u e 0 d G U y B M Z X Z l b C A y L D F 9 J n F 1 b 3 Q 7 L C Z x d W 9 0 O 1 N l Y 3 R p b 2 4 x L 0 d v d m V y b m 1 l b n R f c m V 2 Z W 5 1 Z X N f d G F i b G U v Q 2 h h b m d l Z C B U e X B l L n t H R l M g T G V 2 Z W w g M y w y f S Z x d W 9 0 O y w m c X V v d D t T Z W N 0 a W 9 u M S 9 H b 3 Z l c m 5 t Z W 5 0 X 3 J l d m V u d W V z X 3 R h Y m x l L 0 N o Y W 5 n Z W Q g V H l w Z S 5 7 R 0 Z T I E x l d m V s I D Q s M 3 0 m c X V v d D s s J n F 1 b 3 Q 7 U 2 V j d G l v b j E v R 2 9 2 Z X J u b W V u d F 9 y Z X Z l b n V l c 1 9 0 Y W J s Z S 9 D a G F u Z 2 V k I F R 5 c G U u e 0 d G U y B D b G F z c 2 l m a W N h d G l v b i w 0 f S Z x d W 9 0 O y w m c X V v d D t T Z W N 0 a W 9 u M S 9 H b 3 Z l c m 5 t Z W 5 0 X 3 J l d m V u d W V z X 3 R h Y m x l L 0 N o Y W 5 n Z W Q g V H l w Z S 5 7 U 2 V j d G 9 y L D V 9 J n F 1 b 3 Q 7 L C Z x d W 9 0 O 1 N l Y 3 R p b 2 4 x L 0 d v d m V y b m 1 l b n R f c m V 2 Z W 5 1 Z X N f d G F i b G U v Q 2 h h b m d l Z C B U e X B l L n t S Z X Z l b n V l I H N 0 c m V h b S B u Y W 1 l L D Z 9 J n F 1 b 3 Q 7 L C Z x d W 9 0 O 1 N l Y 3 R p b 2 4 x L 0 d v d m V y b m 1 l b n R f c m V 2 Z W 5 1 Z X N f d G F i b G U v Q 2 h h b m d l Z C B U e X B l L n t H b 3 Z l c m 5 t Z W 5 0 I G F n Z W 5 j e S w 3 f S Z x d W 9 0 O y w m c X V v d D t T Z W N 0 a W 9 u M S 9 H b 3 Z l c m 5 t Z W 5 0 X 3 J l d m V u d W V z X 3 R h Y m x l L 0 N o Y W 5 n Z W Q g V H l w Z S 5 7 U m V 2 Z W 5 1 Z S B 2 Y W x 1 Z S w 4 f S Z x d W 9 0 O y w m c X V v d D t T Z W N 0 a W 9 u M S 9 H b 3 Z l c m 5 t Z W 5 0 X 3 J l d m V u d W V z X 3 R h Y m x l L 0 N o Y W 5 n Z W Q g V H l w Z S 5 7 Q 3 V y c m V u Y 3 k s O X 0 m c X V v d D t d L C Z x d W 9 0 O 0 N v b H V t b k N v d W 5 0 J n F 1 b 3 Q 7 O j E w L C Z x d W 9 0 O 0 t l e U N v b H V t b k 5 h b W V z J n F 1 b 3 Q 7 O l t d L C Z x d W 9 0 O 0 N v b H V t b k l k Z W 5 0 a X R p Z X M m c X V v d D s 6 W y Z x d W 9 0 O 1 N l Y 3 R p b 2 4 x L 0 d v d m V y b m 1 l b n R f c m V 2 Z W 5 1 Z X N f d G F i b G U v Q 2 h h b m d l Z C B U e X B l L n t H R l M g T G V 2 Z W w g M S w w f S Z x d W 9 0 O y w m c X V v d D t T Z W N 0 a W 9 u M S 9 H b 3 Z l c m 5 t Z W 5 0 X 3 J l d m V u d W V z X 3 R h Y m x l L 0 N o Y W 5 n Z W Q g V H l w Z S 5 7 R 0 Z T I E x l d m V s I D I s M X 0 m c X V v d D s s J n F 1 b 3 Q 7 U 2 V j d G l v b j E v R 2 9 2 Z X J u b W V u d F 9 y Z X Z l b n V l c 1 9 0 Y W J s Z S 9 D a G F u Z 2 V k I F R 5 c G U u e 0 d G U y B M Z X Z l b C A z L D J 9 J n F 1 b 3 Q 7 L C Z x d W 9 0 O 1 N l Y 3 R p b 2 4 x L 0 d v d m V y b m 1 l b n R f c m V 2 Z W 5 1 Z X N f d G F i b G U v Q 2 h h b m d l Z C B U e X B l L n t H R l M g T G V 2 Z W w g N C w z f S Z x d W 9 0 O y w m c X V v d D t T Z W N 0 a W 9 u M S 9 H b 3 Z l c m 5 t Z W 5 0 X 3 J l d m V u d W V z X 3 R h Y m x l L 0 N o Y W 5 n Z W Q g V H l w Z S 5 7 R 0 Z T I E N s Y X N z a W Z p Y 2 F 0 a W 9 u L D R 9 J n F 1 b 3 Q 7 L C Z x d W 9 0 O 1 N l Y 3 R p b 2 4 x L 0 d v d m V y b m 1 l b n R f c m V 2 Z W 5 1 Z X N f d G F i b G U v Q 2 h h b m d l Z C B U e X B l L n t T Z W N 0 b 3 I s N X 0 m c X V v d D s s J n F 1 b 3 Q 7 U 2 V j d G l v b j E v R 2 9 2 Z X J u b W V u d F 9 y Z X Z l b n V l c 1 9 0 Y W J s Z S 9 D a G F u Z 2 V k I F R 5 c G U u e 1 J l d m V u d W U g c 3 R y Z W F t I G 5 h b W U s N n 0 m c X V v d D s s J n F 1 b 3 Q 7 U 2 V j d G l v b j E v R 2 9 2 Z X J u b W V u d F 9 y Z X Z l b n V l c 1 9 0 Y W J s Z S 9 D a G F u Z 2 V k I F R 5 c G U u e 0 d v d m V y b m 1 l b n Q g Y W d l b m N 5 L D d 9 J n F 1 b 3 Q 7 L C Z x d W 9 0 O 1 N l Y 3 R p b 2 4 x L 0 d v d m V y b m 1 l b n R f c m V 2 Z W 5 1 Z X N f d G F i b G U v Q 2 h h b m d l Z C B U e X B l L n t S Z X Z l b n V l I H Z h b H V l L D h 9 J n F 1 b 3 Q 7 L C Z x d W 9 0 O 1 N l Y 3 R p b 2 4 x L 0 d v d m V y b m 1 l b n R f c m V 2 Z W 5 1 Z X N f d G F i b G U v Q 2 h h b m d l Z C B U e X B l L n t D d X J y Z W 5 j e S w 5 f S Z x d W 9 0 O 1 0 s J n F 1 b 3 Q 7 U m V s Y X R p b 2 5 z a G l w S W 5 m b y Z x d W 9 0 O z p b X X 0 i I C 8 + P C 9 T d G F i b G V F b n R y a W V z P j w v S X R l b T 4 8 S X R l b T 4 8 S X R l b U x v Y 2 F 0 a W 9 u P j x J d G V t V H l w Z T 5 G b 3 J t d W x h P C 9 J d G V t V H l w Z T 4 8 S X R l b V B h d G g + U 2 V j d G l v b j E v R 2 9 2 Z X J u b W V u d F 9 y Z X Z l b n V l c 1 9 0 Y W J s Z S 9 T b 3 V y Y 2 U 8 L 0 l 0 Z W 1 Q Y X R o P j w v S X R l b U x v Y 2 F 0 a W 9 u P j x T d G F i b G V F b n R y a W V z I C 8 + P C 9 J d G V t P j x J d G V t P j x J d G V t T G 9 j Y X R p b 2 4 + P E l 0 Z W 1 U e X B l P k Z v c m 1 1 b G E 8 L 0 l 0 Z W 1 U e X B l P j x J d G V t U G F 0 a D 5 T Z W N 0 a W 9 u M S 9 H b 3 Z l c m 5 t Z W 5 0 X 3 J l d m V u d W V z X 3 R h Y m x l L 0 N o Y W 5 n Z W Q l M j B U e X B l P C 9 J d G V t U G F 0 a D 4 8 L 0 l 0 Z W 1 M b 2 N h d G l v b j 4 8 U 3 R h Y m x l R W 5 0 c m l l c y A v P j w v S X R l b T 4 8 S X R l b T 4 8 S X R l b U x v Y 2 F 0 a W 9 u P j x J d G V t V H l w Z T 5 G b 3 J t d W x h P C 9 J d G V t V H l w Z T 4 8 S X R l b V B h d G g + U 2 V j d G l v b j E v R 2 9 2 Z X J u b W V u d F 9 y Z X Z l b n V l c 1 9 0 Y W J s Z S U y M C g y K T w v S X R l b V B h d G g + P C 9 J d G V t T G 9 j Y X R p b 2 4 + P F N 0 Y W J s Z U V u d H J p Z X M + P E V u d H J 5 I F R 5 c G U 9 I k l z U H J p d m F 0 Z S I g V m F s d W U 9 I m w w I i A v P j x F b n R y e S B U e X B l P S J O Y X Z p Z 2 F 0 a W 9 u U 3 R l c E 5 h b W U i I F Z h b H V l P S J z T m F 2 a W d h d G l v b i I g L z 4 8 R W 5 0 c n k g V H l w Z T 0 i R m l s b E V u Y W J s Z W Q i I F Z h b H V l P S J s M C I g L z 4 8 R W 5 0 c n k g V H l w Z T 0 i R m l s b E 9 i a m V j d F R 5 c G U i I F Z h b H V l P S J z Q 2 9 u b m V j d G l v b k 9 u b H k i I C 8 + P E V u d H J 5 I F R 5 c G U 9 I k Z p b G x U b 0 R h d G F N b 2 R l b E V u Y W J s Z W Q i I F Z h b H V l P S J s M C I g L z 4 8 R W 5 0 c n k g V H l w Z T 0 i U m V z d W x 0 V H l w Z S I g V m F s d W U 9 I n N U Y W J s Z S I g L z 4 8 R W 5 0 c n k g V H l w Z T 0 i Q n V m Z m V y T m V 4 d F J l Z n J l c 2 g i I F Z h b H V l P S J s M S I g L z 4 8 R W 5 0 c n k g V H l w Z T 0 i T m F t Z V V w Z G F 0 Z W R B Z n R l c k Z p b G w i I F Z h b H V l P S J s M C I g L z 4 8 R W 5 0 c n k g V H l w Z T 0 i R m l s b G V k Q 2 9 t c G x l d G V S Z X N 1 b H R U b 1 d v c m t z a G V l d C I g V m F s d W U 9 I m w x I i A v P j x F b n R y e S B U e X B l P S J B Z G R l Z F R v R G F 0 Y U 1 v Z G V s I i B W Y W x 1 Z T 0 i b D A i I C 8 + P E V u d H J 5 I F R 5 c G U 9 I k Z p b G x D b 3 V u d C I g V m F s d W U 9 I m w y N y I g L z 4 8 R W 5 0 c n k g V H l w Z T 0 i R m l s b E V y c m 9 y Q 2 9 k Z S I g V m F s d W U 9 I n N V b m t u b 3 d u I i A v P j x F b n R y e S B U e X B l P S J G a W x s R X J y b 3 J D b 3 V u d C I g V m F s d W U 9 I m w w I i A v P j x F b n R y e S B U e X B l P S J G a W x s T G F z d F V w Z G F 0 Z W Q i I F Z h b H V l P S J k M j A x O C 0 w O S 0 x M 1 Q x M D o z M z o y M i 4 1 O T I x N j c 5 W i I g L z 4 8 R W 5 0 c n k g V H l w Z T 0 i R m l s b E N v b H V t b l R 5 c G V z I i B W Y W x 1 Z T 0 i c 0 J n W U d C Z 1 l H Q m d Z Q U J n P T 0 i I C 8 + P E V u d H J 5 I F R 5 c G U 9 I k Z p b G x D b 2 x 1 b W 5 O Y W 1 l c y I g V m F s d W U 9 I n N b J n F 1 b 3 Q 7 R 0 Z T I E x l d m V s I D E m c X V v d D s s J n F 1 b 3 Q 7 R 0 Z T I E x l d m V s I D I m c X V v d D s s J n F 1 b 3 Q 7 R 0 Z T I E x l d m V s I D M m c X V v d D s s J n F 1 b 3 Q 7 R 0 Z T I E x l d m V s I D Q m c X V v d D s s J n F 1 b 3 Q 7 R 0 Z T I E N s Y X N z a W Z p Y 2 F 0 a W 9 u J n F 1 b 3 Q 7 L C Z x d W 9 0 O 1 N l Y 3 R v c i Z x d W 9 0 O y w m c X V v d D t S Z X Z l b n V l I H N 0 c m V h b S B u Y W 1 l J n F 1 b 3 Q 7 L C Z x d W 9 0 O 0 d v d m V y b m 1 l b n Q g Y W d l b m N 5 J n F 1 b 3 Q 7 L C Z x d W 9 0 O 1 J l d m V u d W U g d m F s d W U m c X V v d D s s J n F 1 b 3 Q 7 Q 3 V y c m V u Y 3 k m c X V v d D t d I i A v P j x F b n R y e S B U e X B l P S J G a W x s U 3 R h d H V z I i B W Y W x 1 Z T 0 i c 0 N v b X B s Z X R l I i A v P j x F b n R y e S B U e X B l P S J S Z W x h d G l v b n N o a X B J b m Z v Q 2 9 u d G F p b m V y I i B W Y W x 1 Z T 0 i c 3 s m c X V v d D t j b 2 x 1 b W 5 D b 3 V u d C Z x d W 9 0 O z o x M C w m c X V v d D t r Z X l D b 2 x 1 b W 5 O Y W 1 l c y Z x d W 9 0 O z p b X S w m c X V v d D t x d W V y e V J l b G F 0 a W 9 u c 2 h p c H M m c X V v d D s 6 W 1 0 s J n F 1 b 3 Q 7 Y 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Q 2 9 s d W 1 u Q 2 9 1 b n Q m c X V v d D s 6 M T A s J n F 1 b 3 Q 7 S 2 V 5 Q 2 9 s d W 1 u T m F t Z X M m c X V v d D s 6 W 1 0 s J n F 1 b 3 Q 7 Q 2 9 s d W 1 u S W R l b n R p d G l l c y Z x d W 9 0 O z p b J n F 1 b 3 Q 7 U 2 V j d G l v b j E v R 2 9 2 Z X J u b W V u d F 9 y Z X Z l b n V l c 1 9 0 Y W J s Z S A o M i k v Q 2 h h b m d l Z C B U e X B l L n t H R l M g T G V 2 Z W w g M S w w f S Z x d W 9 0 O y w m c X V v d D t T Z W N 0 a W 9 u M S 9 H b 3 Z l c m 5 t Z W 5 0 X 3 J l d m V u d W V z X 3 R h Y m x l I C g y K S 9 D a G F u Z 2 V k I F R 5 c G U u e 0 d G U y B M Z X Z l b C A y L D F 9 J n F 1 b 3 Q 7 L C Z x d W 9 0 O 1 N l Y 3 R p b 2 4 x L 0 d v d m V y b m 1 l b n R f c m V 2 Z W 5 1 Z X N f d G F i b G U g K D I p L 0 N o Y W 5 n Z W Q g V H l w Z S 5 7 R 0 Z T I E x l d m V s I D M s M n 0 m c X V v d D s s J n F 1 b 3 Q 7 U 2 V j d G l v b j E v R 2 9 2 Z X J u b W V u d F 9 y Z X Z l b n V l c 1 9 0 Y W J s Z S A o M i k v Q 2 h h b m d l Z C B U e X B l L n t H R l M g T G V 2 Z W w g N C w z f S Z x d W 9 0 O y w m c X V v d D t T Z W N 0 a W 9 u M S 9 H b 3 Z l c m 5 t Z W 5 0 X 3 J l d m V u d W V z X 3 R h Y m x l I C g y K S 9 D a G F u Z 2 V k I F R 5 c G U u e 0 d G U y B D b G F z c 2 l m a W N h d G l v b i w 0 f S Z x d W 9 0 O y w m c X V v d D t T Z W N 0 a W 9 u M S 9 H b 3 Z l c m 5 t Z W 5 0 X 3 J l d m V u d W V z X 3 R h Y m x l I C g y K S 9 D a G F u Z 2 V k I F R 5 c G U u e 1 N l Y 3 R v c i w 1 f S Z x d W 9 0 O y w m c X V v d D t T Z W N 0 a W 9 u M S 9 H b 3 Z l c m 5 t Z W 5 0 X 3 J l d m V u d W V z X 3 R h Y m x l I C g y K S 9 D a G F u Z 2 V k I F R 5 c G U u e 1 J l d m V u d W U g c 3 R y Z W F t I G 5 h b W U s N n 0 m c X V v d D s s J n F 1 b 3 Q 7 U 2 V j d G l v b j E v R 2 9 2 Z X J u b W V u d F 9 y Z X Z l b n V l c 1 9 0 Y W J s Z S A o M i k v Q 2 h h b m d l Z C B U e X B l L n t H b 3 Z l c m 5 t Z W 5 0 I G F n Z W 5 j e S w 3 f S Z x d W 9 0 O y w m c X V v d D t T Z W N 0 a W 9 u M S 9 H b 3 Z l c m 5 t Z W 5 0 X 3 J l d m V u d W V z X 3 R h Y m x l I C g y K S 9 D a G F u Z 2 V k I F R 5 c G U u e 1 J l d m V u d W U g d m F s d W U s O H 0 m c X V v d D s s J n F 1 b 3 Q 7 U 2 V j d G l v b j E v R 2 9 2 Z X J u b W V u d F 9 y Z X Z l b n V l c 1 9 0 Y W J s Z S A o M i k v Q 2 h h b m d l Z C B U e X B l L n t D d X J y Z W 5 j e S w 5 f S Z x d W 9 0 O 1 0 s J n F 1 b 3 Q 7 U m V s Y X R p b 2 5 z a G l w S W 5 m b y Z x d W 9 0 O z p b X X 0 i I C 8 + P C 9 T d G F i b G V F b n R y a W V z P j w v S X R l b T 4 8 S X R l b T 4 8 S X R l b U x v Y 2 F 0 a W 9 u P j x J d G V t V H l w Z T 5 G b 3 J t d W x h P C 9 J d G V t V H l w Z T 4 8 S X R l b V B h d G g + U 2 V j d G l v b j E v R 2 9 2 Z X J u b W V u d F 9 y Z X Z l b n V l c 1 9 0 Y W J s Z S U y M C g y K S 9 T b 3 V y Y 2 U 8 L 0 l 0 Z W 1 Q Y X R o P j w v S X R l b U x v Y 2 F 0 a W 9 u P j x T d G F i b G V F b n R y a W V z I C 8 + P C 9 J d G V t P j x J d G V t P j x J d G V t T G 9 j Y X R p b 2 4 + P E l 0 Z W 1 U e X B l P k Z v c m 1 1 b G E 8 L 0 l 0 Z W 1 U e X B l P j x J d G V t U G F 0 a D 5 T Z W N 0 a W 9 u M S 9 H b 3 Z l c m 5 t Z W 5 0 X 3 J l d m V u d W V z X 3 R h Y m x l J T I w K D I p L 0 N o Y W 5 n Z W Q l M j B U e X B l P C 9 J d G V t U G F 0 a D 4 8 L 0 l 0 Z W 1 M b 2 N h d G l v b j 4 8 U 3 R h Y m x l R W 5 0 c m l l c y A v P j w v S X R l b T 4 8 L 0 l 0 Z W 1 z P j w v T G 9 j Y W x Q Y W N r Y W d l T W V 0 Y W R h d G F G a W x l P h Y A A A B Q S w U G A A A A A A A A A A A A A A A A A A A A A A A A 2 g A A A A E A A A D Q j J 3 f A R X R E Y x 6 A M B P w p f r A Q A A A L 1 1 N m I i f u 5 P v o q V P M l o j m A A A A A A A g A A A A A A A 2 Y A A M A A A A A Q A A A A N V 0 d X L O y 5 E s y E 8 5 a m 9 / q 5 A A A A A A E g A A A o A A A A B A A A A A C e S W o M j 2 F f i a j s o I Z I Q J B U A A A A O X K 1 6 3 9 z z 3 u E Y f I V 0 R M u o E y J P C E r m G s c t L K I 9 2 Z 2 0 z 9 f m G a G p P w E f z W Y U Q N g d W K 3 V Q x P z K N R B I Y V B J D K Q B 2 f L z K w r m 0 q d b y 1 F u u f 7 R l z n X g F A A A A A m 5 g M Q q e H N f v O k M v O V P x i h B / i L D < / D a t a M a s h u p > 
</file>

<file path=customXml/item2.xml><?xml version="1.0" encoding="utf-8"?>
<p:properties xmlns:p="http://schemas.microsoft.com/office/2006/metadata/properties" xmlns:xsi="http://www.w3.org/2001/XMLSchema-instance" xmlns:pc="http://schemas.microsoft.com/office/infopath/2007/PartnerControls">
  <documentManagement>
    <lcf76f155ced4ddcb4097134ff3c332f xmlns="0c958bcd-fe3d-4310-8463-0016d19558cc">
      <Terms xmlns="http://schemas.microsoft.com/office/infopath/2007/PartnerControls"/>
    </lcf76f155ced4ddcb4097134ff3c332f>
    <TaxCatchAll xmlns="36538d5f-f7e1-46e7-b8e6-8d0f62ce9765" xsi:nil="true"/>
  </documentManagement>
</p:properties>
</file>

<file path=customXml/item3.xml><?xml version="1.0" encoding="utf-8"?>
<ct:contentTypeSchema xmlns:ct="http://schemas.microsoft.com/office/2006/metadata/contentType" xmlns:ma="http://schemas.microsoft.com/office/2006/metadata/properties/metaAttributes" ct:_="" ma:_="" ma:contentTypeName="Document" ma:contentTypeID="0x010100AF08D2786879A84C98C986A1D2FE2AC0" ma:contentTypeVersion="18" ma:contentTypeDescription="Create a new document." ma:contentTypeScope="" ma:versionID="acd385948a5307f916ae3ccff31bd8fe">
  <xsd:schema xmlns:xsd="http://www.w3.org/2001/XMLSchema" xmlns:xs="http://www.w3.org/2001/XMLSchema" xmlns:p="http://schemas.microsoft.com/office/2006/metadata/properties" xmlns:ns2="0c958bcd-fe3d-4310-8463-0016d19558cc" xmlns:ns3="36538d5f-f7e1-46e7-b8e6-8d0f62ce9765" targetNamespace="http://schemas.microsoft.com/office/2006/metadata/properties" ma:root="true" ma:fieldsID="70bbd3c8576982d0aa7fcfaeb4668913" ns2:_="" ns3:_="">
    <xsd:import namespace="0c958bcd-fe3d-4310-8463-0016d19558cc"/>
    <xsd:import namespace="36538d5f-f7e1-46e7-b8e6-8d0f62ce9765"/>
    <xsd:element name="properties">
      <xsd:complexType>
        <xsd:sequence>
          <xsd:element name="documentManagement">
            <xsd:complexType>
              <xsd:all>
                <xsd:element ref="ns2:MediaServiceMetadata" minOccurs="0"/>
                <xsd:element ref="ns2:MediaServiceFastMetadata" minOccurs="0"/>
                <xsd:element ref="ns2:MediaServiceAutoKeyPoints" minOccurs="0"/>
                <xsd:element ref="ns2:MediaServiceKeyPoints" minOccurs="0"/>
                <xsd:element ref="ns2:MediaServiceOCR" minOccurs="0"/>
                <xsd:element ref="ns2:MediaServiceGenerationTime" minOccurs="0"/>
                <xsd:element ref="ns2:MediaServiceEventHashCode" minOccurs="0"/>
                <xsd:element ref="ns2:MediaServiceDateTaken" minOccurs="0"/>
                <xsd:element ref="ns3:SharedWithUsers" minOccurs="0"/>
                <xsd:element ref="ns3:SharedWithDetails" minOccurs="0"/>
                <xsd:element ref="ns2:MediaLengthInSeconds" minOccurs="0"/>
                <xsd:element ref="ns2:MediaServiceLocation" minOccurs="0"/>
                <xsd:element ref="ns2:lcf76f155ced4ddcb4097134ff3c332f" minOccurs="0"/>
                <xsd:element ref="ns3:TaxCatchAll" minOccurs="0"/>
                <xsd:element ref="ns2:MediaServiceSearchProperties" minOccurs="0"/>
                <xsd:element ref="ns2:MediaServiceObjectDetectorVersion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0c958bcd-fe3d-4310-8463-0016d19558cc"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AutoKeyPoints" ma:index="10" nillable="true" ma:displayName="MediaServiceAutoKeyPoints" ma:hidden="true" ma:internalName="MediaServiceAutoKeyPoints" ma:readOnly="true">
      <xsd:simpleType>
        <xsd:restriction base="dms:Note"/>
      </xsd:simpleType>
    </xsd:element>
    <xsd:element name="MediaServiceKeyPoints" ma:index="11" nillable="true" ma:displayName="KeyPoints" ma:internalName="MediaServiceKeyPoints" ma:readOnly="true">
      <xsd:simpleType>
        <xsd:restriction base="dms:Note">
          <xsd:maxLength value="255"/>
        </xsd:restriction>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MediaLengthInSeconds" ma:hidden="true" ma:internalName="MediaLengthInSeconds" ma:readOnly="true">
      <xsd:simpleType>
        <xsd:restriction base="dms:Unknown"/>
      </xsd:simpleType>
    </xsd:element>
    <xsd:element name="MediaServiceLocation" ma:index="19" nillable="true" ma:displayName="Location" ma:internalName="MediaServiceLocation" ma:readOnly="true">
      <xsd:simpleType>
        <xsd:restriction base="dms:Text"/>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9b58f297-623d-4bc9-82bf-53ab639f8509" ma:termSetId="09814cd3-568e-fe90-9814-8d621ff8fb84" ma:anchorId="fba54fb3-c3e1-fe81-a776-ca4b69148c4d" ma:open="true" ma:isKeyword="false">
      <xsd:complexType>
        <xsd:sequence>
          <xsd:element ref="pc:Terms" minOccurs="0" maxOccurs="1"/>
        </xsd:sequence>
      </xsd:complexType>
    </xsd:element>
    <xsd:element name="MediaServiceSearchProperties" ma:index="23" nillable="true" ma:displayName="MediaServiceSearchProperties" ma:hidden="true" ma:internalName="MediaServiceSearchProperties" ma:readOnly="true">
      <xsd:simpleType>
        <xsd:restriction base="dms:Note"/>
      </xsd:simpleType>
    </xsd:element>
    <xsd:element name="MediaServiceObjectDetectorVersions" ma:index="24" nillable="true" ma:displayName="MediaServiceObjectDetectorVersions" ma:hidden="true" ma:indexed="true" ma:internalName="MediaServiceObjectDetectorVersions" ma:readOnly="true">
      <xsd:simpleType>
        <xsd:restriction base="dms:Text"/>
      </xsd:simpleType>
    </xsd:element>
  </xsd:schema>
  <xsd:schema xmlns:xsd="http://www.w3.org/2001/XMLSchema" xmlns:xs="http://www.w3.org/2001/XMLSchema" xmlns:dms="http://schemas.microsoft.com/office/2006/documentManagement/types" xmlns:pc="http://schemas.microsoft.com/office/infopath/2007/PartnerControls" targetNamespace="36538d5f-f7e1-46e7-b8e6-8d0f62ce9765" elementFormDefault="qualified">
    <xsd:import namespace="http://schemas.microsoft.com/office/2006/documentManagement/types"/>
    <xsd:import namespace="http://schemas.microsoft.com/office/infopath/2007/PartnerControls"/>
    <xsd:element name="SharedWithUsers" ma:index="16"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Shared With Details" ma:internalName="SharedWithDetails" ma:readOnly="true">
      <xsd:simpleType>
        <xsd:restriction base="dms:Note">
          <xsd:maxLength value="255"/>
        </xsd:restriction>
      </xsd:simpleType>
    </xsd:element>
    <xsd:element name="TaxCatchAll" ma:index="22" nillable="true" ma:displayName="Taxonomy Catch All Column" ma:hidden="true" ma:list="{be301e53-ab4a-4184-9aa6-99509ffdd4e5}" ma:internalName="TaxCatchAll" ma:showField="CatchAllData" ma:web="36538d5f-f7e1-46e7-b8e6-8d0f62ce9765">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4.xml><?xml version="1.0" encoding="utf-8"?>
<?mso-contentType ?>
<FormTemplates xmlns="http://schemas.microsoft.com/sharepoint/v3/contenttype/forms">
  <Display>DocumentLibraryForm</Display>
  <Edit>DocumentLibraryForm</Edit>
  <New>DocumentLibraryForm</New>
</FormTemplates>
</file>

<file path=customXml/itemProps1.xml><?xml version="1.0" encoding="utf-8"?>
<ds:datastoreItem xmlns:ds="http://schemas.openxmlformats.org/officeDocument/2006/customXml" ds:itemID="{7BDA85FB-57D5-4A9F-A904-DAE491709832}">
  <ds:schemaRefs>
    <ds:schemaRef ds:uri="http://schemas.microsoft.com/DataMashup"/>
  </ds:schemaRefs>
</ds:datastoreItem>
</file>

<file path=customXml/itemProps2.xml><?xml version="1.0" encoding="utf-8"?>
<ds:datastoreItem xmlns:ds="http://schemas.openxmlformats.org/officeDocument/2006/customXml" ds:itemID="{2EB73A9A-A04F-41FF-96F9-A7BAA5B16ED1}">
  <ds:schemaRefs>
    <ds:schemaRef ds:uri="http://purl.org/dc/dcmitype/"/>
    <ds:schemaRef ds:uri="http://schemas.openxmlformats.org/package/2006/metadata/core-properties"/>
    <ds:schemaRef ds:uri="http://purl.org/dc/elements/1.1/"/>
    <ds:schemaRef ds:uri="36538d5f-f7e1-46e7-b8e6-8d0f62ce9765"/>
    <ds:schemaRef ds:uri="http://schemas.microsoft.com/office/2006/documentManagement/types"/>
    <ds:schemaRef ds:uri="http://purl.org/dc/terms/"/>
    <ds:schemaRef ds:uri="http://schemas.microsoft.com/office/2006/metadata/properties"/>
    <ds:schemaRef ds:uri="0c958bcd-fe3d-4310-8463-0016d19558cc"/>
    <ds:schemaRef ds:uri="http://schemas.microsoft.com/office/infopath/2007/PartnerControls"/>
    <ds:schemaRef ds:uri="http://www.w3.org/XML/1998/namespace"/>
  </ds:schemaRefs>
</ds:datastoreItem>
</file>

<file path=customXml/itemProps3.xml><?xml version="1.0" encoding="utf-8"?>
<ds:datastoreItem xmlns:ds="http://schemas.openxmlformats.org/officeDocument/2006/customXml" ds:itemID="{0270B236-1408-4328-94B6-C9DAF96ABBC1}">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0c958bcd-fe3d-4310-8463-0016d19558cc"/>
    <ds:schemaRef ds:uri="36538d5f-f7e1-46e7-b8e6-8d0f62ce9765"/>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4.xml><?xml version="1.0" encoding="utf-8"?>
<ds:datastoreItem xmlns:ds="http://schemas.openxmlformats.org/officeDocument/2006/customXml" ds:itemID="{D54F90D9-6E1E-43EA-AB01-9921EA13ECBF}">
  <ds:schemaRefs>
    <ds:schemaRef ds:uri="http://schemas.microsoft.com/sharepoint/v3/contenttype/forms"/>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vt:i4>
      </vt:variant>
      <vt:variant>
        <vt:lpstr>Named Ranges</vt:lpstr>
      </vt:variant>
      <vt:variant>
        <vt:i4>14</vt:i4>
      </vt:variant>
    </vt:vector>
  </HeadingPairs>
  <TitlesOfParts>
    <vt:vector size="21" baseType="lpstr">
      <vt:lpstr>Introduction</vt:lpstr>
      <vt:lpstr>1-Présentation</vt:lpstr>
      <vt:lpstr>2-Contribution économique</vt:lpstr>
      <vt:lpstr>3-Liste des entités et projets</vt:lpstr>
      <vt:lpstr>4-Recettes extractives -compl.-</vt:lpstr>
      <vt:lpstr>5-Recettes gouv.(ent.+proj)</vt:lpstr>
      <vt:lpstr>Listes</vt:lpstr>
      <vt:lpstr>Commodities_list</vt:lpstr>
      <vt:lpstr>Companies_list</vt:lpstr>
      <vt:lpstr>Fiabilité</vt:lpstr>
      <vt:lpstr>GFS_list</vt:lpstr>
      <vt:lpstr>Government_entities_list</vt:lpstr>
      <vt:lpstr>'1-Présentation'!Print_Area</vt:lpstr>
      <vt:lpstr>'3-Liste des entités et projets'!Print_Area</vt:lpstr>
      <vt:lpstr>Introduction!Print_Area</vt:lpstr>
      <vt:lpstr>Project_phases_list</vt:lpstr>
      <vt:lpstr>Projectname</vt:lpstr>
      <vt:lpstr>Revenue_stream_list</vt:lpstr>
      <vt:lpstr>Sector_list</vt:lpstr>
      <vt:lpstr>Simple_options_list</vt:lpstr>
      <vt:lpstr>What_is_GFS?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EITI International Secretariat</dc:creator>
  <cp:keywords/>
  <dc:description/>
  <cp:lastModifiedBy>Steve Andriantseheno</cp:lastModifiedBy>
  <cp:revision/>
  <dcterms:created xsi:type="dcterms:W3CDTF">2018-04-20T09:16:43Z</dcterms:created>
  <dcterms:modified xsi:type="dcterms:W3CDTF">2026-03-30T07:00:32Z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0x010100AF08D2786879A84C98C986A1D2FE2AC0</vt:lpwstr>
  </property>
  <property fmtid="{D5CDD505-2E9C-101B-9397-08002B2CF9AE}" pid="3" name="MediaServiceImageTags">
    <vt:lpwstr/>
  </property>
  <property fmtid="{D5CDD505-2E9C-101B-9397-08002B2CF9AE}" pid="4" name="MSIP_Label_defa4170-0d19-0005-0004-bc88714345d2_Enabled">
    <vt:lpwstr>true</vt:lpwstr>
  </property>
  <property fmtid="{D5CDD505-2E9C-101B-9397-08002B2CF9AE}" pid="5" name="MSIP_Label_defa4170-0d19-0005-0004-bc88714345d2_SetDate">
    <vt:lpwstr>2026-03-23T07:49:27Z</vt:lpwstr>
  </property>
  <property fmtid="{D5CDD505-2E9C-101B-9397-08002B2CF9AE}" pid="6" name="MSIP_Label_defa4170-0d19-0005-0004-bc88714345d2_Method">
    <vt:lpwstr>Standard</vt:lpwstr>
  </property>
  <property fmtid="{D5CDD505-2E9C-101B-9397-08002B2CF9AE}" pid="7" name="MSIP_Label_defa4170-0d19-0005-0004-bc88714345d2_Name">
    <vt:lpwstr>defa4170-0d19-0005-0004-bc88714345d2</vt:lpwstr>
  </property>
  <property fmtid="{D5CDD505-2E9C-101B-9397-08002B2CF9AE}" pid="8" name="MSIP_Label_defa4170-0d19-0005-0004-bc88714345d2_SiteId">
    <vt:lpwstr>748dd30f-c69f-49f6-a764-9cbe53746aa0</vt:lpwstr>
  </property>
  <property fmtid="{D5CDD505-2E9C-101B-9397-08002B2CF9AE}" pid="9" name="MSIP_Label_defa4170-0d19-0005-0004-bc88714345d2_ActionId">
    <vt:lpwstr>367ed43a-dd72-4901-a552-5b33daed9d2e</vt:lpwstr>
  </property>
  <property fmtid="{D5CDD505-2E9C-101B-9397-08002B2CF9AE}" pid="10" name="MSIP_Label_defa4170-0d19-0005-0004-bc88714345d2_ContentBits">
    <vt:lpwstr>0</vt:lpwstr>
  </property>
  <property fmtid="{D5CDD505-2E9C-101B-9397-08002B2CF9AE}" pid="11" name="MSIP_Label_defa4170-0d19-0005-0004-bc88714345d2_Tag">
    <vt:lpwstr>10, 3, 0, 1</vt:lpwstr>
  </property>
</Properties>
</file>